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08" windowWidth="21564" windowHeight="10980" tabRatio="511"/>
  </bookViews>
  <sheets>
    <sheet name="Calcul coût de revient" sheetId="1" r:id="rId1"/>
    <sheet name="Liste produits" sheetId="2" r:id="rId2"/>
    <sheet name="Liste matières" sheetId="5" r:id="rId3"/>
    <sheet name="Coûts indirects sur matières" sheetId="13" r:id="rId4"/>
    <sheet name="Coûts salariaux de production" sheetId="4" r:id="rId5"/>
    <sheet name="Coûts salariaux R&amp;D" sheetId="11" r:id="rId6"/>
    <sheet name="Listenelemente" sheetId="14" state="hidden" r:id="rId7"/>
  </sheets>
  <definedNames>
    <definedName name="Artikel">'Liste produits'!$C$2:$C$31</definedName>
    <definedName name="ArtikelID">'Liste produits'!$B$2:$B$31</definedName>
    <definedName name="Artikelliste">'Liste produits'!$B$2:$E$31</definedName>
    <definedName name="Fertigungslöhne">'Coûts salariaux de production'!$B$2:$G$31</definedName>
    <definedName name="Fertigungstätigkeiten">'Coûts salariaux de production'!$D$2:$D$31</definedName>
    <definedName name="FuE_Löhne">'Coûts salariaux R&amp;D'!$B$2:$G$31</definedName>
    <definedName name="FuE_Tätigkeiten">'Coûts salariaux R&amp;D'!$D$2:$D$31</definedName>
    <definedName name="Kostenstelle">'Coûts indirects sur matières'!$C$2:$C$31</definedName>
    <definedName name="Materialbezeichnung">'Liste matières'!$C$2:$C$31</definedName>
    <definedName name="Materialgemeinkosten" localSheetId="3">'Coûts indirects sur matières'!$B$2:$F$31</definedName>
    <definedName name="Materialgemeinkosten">'Coûts indirects sur matières'!$B$2:$F$31</definedName>
    <definedName name="Materialliste" localSheetId="2">"$A$2:$G$31"</definedName>
    <definedName name="Materialliste">'Liste matières'!$A$2:$H$31</definedName>
    <definedName name="Ursprung_Lieferant">Listenelemente!$B$3:$C$3</definedName>
  </definedNames>
  <calcPr calcId="145621"/>
</workbook>
</file>

<file path=xl/calcChain.xml><?xml version="1.0" encoding="utf-8"?>
<calcChain xmlns="http://schemas.openxmlformats.org/spreadsheetml/2006/main">
  <c r="C66" i="1" l="1"/>
  <c r="C67" i="1"/>
  <c r="C5" i="1" l="1"/>
  <c r="C4" i="1"/>
  <c r="C3" i="1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A31" i="11"/>
  <c r="A4" i="11"/>
  <c r="A5" i="11"/>
  <c r="A6" i="11" s="1"/>
  <c r="A7" i="11" s="1"/>
  <c r="A8" i="11" s="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" i="11"/>
  <c r="A27" i="13"/>
  <c r="A28" i="13"/>
  <c r="A29" i="13" s="1"/>
  <c r="A30" i="13" s="1"/>
  <c r="A31" i="13" s="1"/>
  <c r="A4" i="4"/>
  <c r="A5" i="4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" i="4"/>
  <c r="E46" i="1" l="1"/>
  <c r="E47" i="1"/>
  <c r="E48" i="1"/>
  <c r="E49" i="1"/>
  <c r="E44" i="1"/>
  <c r="E43" i="1"/>
  <c r="E42" i="1"/>
  <c r="E45" i="1"/>
  <c r="B42" i="1"/>
  <c r="B49" i="1"/>
  <c r="B48" i="1"/>
  <c r="B47" i="1"/>
  <c r="B46" i="1"/>
  <c r="B45" i="1"/>
  <c r="B44" i="1"/>
  <c r="B43" i="1"/>
  <c r="C54" i="1"/>
  <c r="C53" i="1"/>
  <c r="E26" i="1" l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25" i="1"/>
  <c r="E23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9" i="1"/>
  <c r="C31" i="1"/>
  <c r="D31" i="1" s="1"/>
  <c r="F31" i="1" s="1"/>
  <c r="C35" i="1"/>
  <c r="D35" i="1" s="1"/>
  <c r="C36" i="1"/>
  <c r="C37" i="1"/>
  <c r="C38" i="1"/>
  <c r="C39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9" i="1"/>
  <c r="C10" i="1"/>
  <c r="F35" i="1" l="1"/>
  <c r="A3" i="5"/>
  <c r="A4" i="5" s="1"/>
  <c r="A5" i="5" s="1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27" i="2"/>
  <c r="A28" i="2" s="1"/>
  <c r="A29" i="2" s="1"/>
  <c r="A30" i="2" s="1"/>
  <c r="A31" i="2" s="1"/>
  <c r="A26" i="2"/>
  <c r="A4" i="2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3" i="2"/>
  <c r="A26" i="13"/>
  <c r="A5" i="13"/>
  <c r="A6" i="13" s="1"/>
  <c r="A7" i="13" s="1"/>
  <c r="A8" i="13" s="1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4" i="13"/>
  <c r="A3" i="13"/>
  <c r="E73" i="1"/>
  <c r="C73" i="1"/>
  <c r="E72" i="1"/>
  <c r="C72" i="1"/>
  <c r="E71" i="1"/>
  <c r="C71" i="1"/>
  <c r="E70" i="1"/>
  <c r="C70" i="1"/>
  <c r="D17" i="1"/>
  <c r="D16" i="1"/>
  <c r="F16" i="1" s="1"/>
  <c r="D15" i="1"/>
  <c r="D14" i="1"/>
  <c r="F14" i="1" s="1"/>
  <c r="D13" i="1"/>
  <c r="D18" i="1"/>
  <c r="F18" i="1" s="1"/>
  <c r="D12" i="1"/>
  <c r="D11" i="1"/>
  <c r="F11" i="1" s="1"/>
  <c r="D38" i="1"/>
  <c r="F38" i="1" s="1"/>
  <c r="D37" i="1"/>
  <c r="F37" i="1" s="1"/>
  <c r="D36" i="1"/>
  <c r="F36" i="1" s="1"/>
  <c r="F12" i="1" l="1"/>
  <c r="F13" i="1"/>
  <c r="F15" i="1"/>
  <c r="F17" i="1"/>
  <c r="C29" i="1" l="1"/>
  <c r="D29" i="1" s="1"/>
  <c r="F29" i="1" s="1"/>
  <c r="E66" i="1" l="1"/>
  <c r="E69" i="1"/>
  <c r="E68" i="1"/>
  <c r="E67" i="1"/>
  <c r="C68" i="1"/>
  <c r="C69" i="1"/>
  <c r="D54" i="1"/>
  <c r="E54" i="1"/>
  <c r="E55" i="1"/>
  <c r="E56" i="1"/>
  <c r="E57" i="1"/>
  <c r="E58" i="1"/>
  <c r="E53" i="1"/>
  <c r="C58" i="1"/>
  <c r="D58" i="1" s="1"/>
  <c r="C57" i="1"/>
  <c r="D57" i="1" s="1"/>
  <c r="F57" i="1" s="1"/>
  <c r="C56" i="1"/>
  <c r="D56" i="1" s="1"/>
  <c r="D53" i="1"/>
  <c r="C55" i="1"/>
  <c r="D55" i="1" s="1"/>
  <c r="D9" i="1"/>
  <c r="C25" i="1"/>
  <c r="D25" i="1" s="1"/>
  <c r="F25" i="1" s="1"/>
  <c r="D39" i="1"/>
  <c r="F39" i="1" s="1"/>
  <c r="C34" i="1"/>
  <c r="D34" i="1" s="1"/>
  <c r="F34" i="1" s="1"/>
  <c r="C33" i="1"/>
  <c r="D33" i="1" s="1"/>
  <c r="F33" i="1" s="1"/>
  <c r="C32" i="1"/>
  <c r="D32" i="1" s="1"/>
  <c r="F32" i="1" s="1"/>
  <c r="C30" i="1"/>
  <c r="D30" i="1" s="1"/>
  <c r="F30" i="1" s="1"/>
  <c r="C28" i="1"/>
  <c r="D28" i="1" s="1"/>
  <c r="F28" i="1" s="1"/>
  <c r="C27" i="1"/>
  <c r="D27" i="1" s="1"/>
  <c r="F27" i="1" s="1"/>
  <c r="F53" i="1" l="1"/>
  <c r="F54" i="1"/>
  <c r="F55" i="1"/>
  <c r="F58" i="1"/>
  <c r="F56" i="1"/>
  <c r="F9" i="1"/>
  <c r="D59" i="1"/>
  <c r="F59" i="1" l="1"/>
  <c r="D62" i="1"/>
  <c r="F62" i="1" s="1"/>
  <c r="C26" i="1"/>
  <c r="D26" i="1" l="1"/>
  <c r="F26" i="1" s="1"/>
  <c r="F63" i="1"/>
  <c r="D63" i="1"/>
  <c r="D72" i="1" l="1"/>
  <c r="F72" i="1" s="1"/>
  <c r="D67" i="1"/>
  <c r="F67" i="1" s="1"/>
  <c r="D73" i="1"/>
  <c r="F73" i="1" s="1"/>
  <c r="D66" i="1"/>
  <c r="D70" i="1"/>
  <c r="F70" i="1" s="1"/>
  <c r="D69" i="1"/>
  <c r="F69" i="1" s="1"/>
  <c r="D71" i="1"/>
  <c r="F71" i="1" s="1"/>
  <c r="D68" i="1"/>
  <c r="F68" i="1" s="1"/>
  <c r="H58" i="1"/>
  <c r="F66" i="1" l="1"/>
  <c r="F74" i="1" s="1"/>
  <c r="D74" i="1"/>
  <c r="D76" i="1" s="1"/>
  <c r="D22" i="1"/>
  <c r="F22" i="1" s="1"/>
  <c r="D21" i="1"/>
  <c r="F21" i="1" s="1"/>
  <c r="H23" i="1"/>
  <c r="H22" i="1"/>
  <c r="H21" i="1"/>
  <c r="H20" i="1"/>
  <c r="H19" i="1"/>
  <c r="H10" i="1"/>
  <c r="F76" i="1" l="1"/>
  <c r="F77" i="1" s="1"/>
  <c r="D77" i="1"/>
  <c r="D19" i="1"/>
  <c r="F19" i="1" s="1"/>
  <c r="D20" i="1"/>
  <c r="F20" i="1" s="1"/>
  <c r="D23" i="1"/>
  <c r="F23" i="1" s="1"/>
  <c r="D10" i="1"/>
  <c r="F10" i="1" s="1"/>
  <c r="H9" i="1"/>
  <c r="H27" i="1"/>
  <c r="H33" i="1"/>
  <c r="H54" i="1"/>
  <c r="H26" i="1"/>
  <c r="H28" i="1"/>
  <c r="H39" i="1"/>
  <c r="H25" i="1"/>
  <c r="H53" i="1"/>
  <c r="H55" i="1"/>
  <c r="F40" i="1" l="1"/>
  <c r="D40" i="1"/>
  <c r="H40" i="1"/>
  <c r="H63" i="1"/>
  <c r="G40" i="1" l="1"/>
  <c r="D45" i="1"/>
  <c r="F45" i="1" s="1"/>
  <c r="D44" i="1"/>
  <c r="F44" i="1" s="1"/>
  <c r="D47" i="1"/>
  <c r="F47" i="1" s="1"/>
  <c r="D46" i="1"/>
  <c r="F46" i="1" s="1"/>
  <c r="D49" i="1"/>
  <c r="F49" i="1" s="1"/>
  <c r="D48" i="1"/>
  <c r="F48" i="1" s="1"/>
  <c r="D43" i="1"/>
  <c r="F43" i="1" s="1"/>
  <c r="D42" i="1"/>
  <c r="F42" i="1" s="1"/>
  <c r="H64" i="1"/>
  <c r="F50" i="1" l="1"/>
  <c r="F51" i="1" s="1"/>
  <c r="D50" i="1"/>
  <c r="D51" i="1" s="1"/>
  <c r="D64" i="1" s="1"/>
  <c r="D78" i="1" s="1"/>
  <c r="H67" i="1"/>
  <c r="H68" i="1"/>
  <c r="H69" i="1"/>
  <c r="F64" i="1" l="1"/>
  <c r="G64" i="1" s="1"/>
  <c r="G51" i="1"/>
  <c r="H66" i="1"/>
  <c r="H77" i="1" s="1"/>
  <c r="H78" i="1" s="1"/>
  <c r="I78" i="1" s="1"/>
  <c r="F78" i="1" l="1"/>
  <c r="G78" i="1" s="1"/>
</calcChain>
</file>

<file path=xl/sharedStrings.xml><?xml version="1.0" encoding="utf-8"?>
<sst xmlns="http://schemas.openxmlformats.org/spreadsheetml/2006/main" count="104" uniqueCount="56">
  <si>
    <t>CHF</t>
  </si>
  <si>
    <t>%</t>
  </si>
  <si>
    <t>Wertanteil Ausland</t>
  </si>
  <si>
    <t xml:space="preserve"> </t>
  </si>
  <si>
    <t>Position</t>
  </si>
  <si>
    <t>Auswahl-Listenelemente</t>
  </si>
  <si>
    <t>Calculateur Swissness</t>
  </si>
  <si>
    <t>Groupe de produit</t>
  </si>
  <si>
    <t>Référence produit</t>
  </si>
  <si>
    <t>Désignation</t>
  </si>
  <si>
    <t>Nombre de pièces (base : cycle de vie du produit)</t>
  </si>
  <si>
    <t>Matière selon nomenclature</t>
  </si>
  <si>
    <t>Pièces fabriquées</t>
  </si>
  <si>
    <t>Nombre</t>
  </si>
  <si>
    <t>(Quantité)</t>
  </si>
  <si>
    <t>Coût unitaire</t>
  </si>
  <si>
    <t>Coût unitaire afférent</t>
  </si>
  <si>
    <t>Quote-part suisse</t>
  </si>
  <si>
    <t>Imputation (%)</t>
  </si>
  <si>
    <t>Imputation (CHF)</t>
  </si>
  <si>
    <t>Pourcentage CH</t>
  </si>
  <si>
    <t>(cumulée)</t>
  </si>
  <si>
    <t>Pièces achetées et prestations de tiers</t>
  </si>
  <si>
    <t>Total coûts directs des matières</t>
  </si>
  <si>
    <t>Taux de majoration pour les coûts indirects sur matières</t>
  </si>
  <si>
    <t>Base</t>
  </si>
  <si>
    <t>Coûts directs 
des matières</t>
  </si>
  <si>
    <t>Total coûts indirects sur matières</t>
  </si>
  <si>
    <t>Total coûts des matières</t>
  </si>
  <si>
    <t>Coûts salariaux de production</t>
  </si>
  <si>
    <t>Nb. Heures</t>
  </si>
  <si>
    <t>Total coûts salariaux de production</t>
  </si>
  <si>
    <t>Taux de majoration pour les autres coûts indirects de fabrication</t>
  </si>
  <si>
    <t>Total coûts de fabrication</t>
  </si>
  <si>
    <t>Coût de revient sans R&amp;D</t>
  </si>
  <si>
    <t>Recherche et développement</t>
  </si>
  <si>
    <t>Total coûts directs projet R&amp;D</t>
  </si>
  <si>
    <t xml:space="preserve">Taux de majoration pour les coûts indirects de R&amp;D </t>
  </si>
  <si>
    <t>Total recherche &amp; développement</t>
  </si>
  <si>
    <t>Total coût de revient, recherche &amp; développement incl.</t>
  </si>
  <si>
    <t>Coûts projet R&amp;D</t>
  </si>
  <si>
    <t>N° d'ordre</t>
  </si>
  <si>
    <t>Référence</t>
  </si>
  <si>
    <t>Volume de production (nombre d'unités)
(base : cycle de vie du produit)</t>
  </si>
  <si>
    <t>Prix d'achat (en CHF)</t>
  </si>
  <si>
    <t>Provenance</t>
  </si>
  <si>
    <t>Cours de change</t>
  </si>
  <si>
    <t>Prix d'achat (en devise)</t>
  </si>
  <si>
    <t>Imputation CH (en %)</t>
  </si>
  <si>
    <t>Centre de coûts</t>
  </si>
  <si>
    <r>
      <rPr>
        <b/>
        <sz val="11"/>
        <color theme="1"/>
        <rFont val="Verdana"/>
        <family val="2"/>
      </rPr>
      <t>Taux de majoration pour les coûts indirects (%)</t>
    </r>
    <r>
      <rPr>
        <sz val="11"/>
        <color theme="1"/>
        <rFont val="Verdana"/>
        <family val="2"/>
      </rPr>
      <t xml:space="preserve">
(base: coûts directs des matières)</t>
    </r>
  </si>
  <si>
    <t>Imputation CH
(%)</t>
  </si>
  <si>
    <t>Echelon salarial</t>
  </si>
  <si>
    <t>Salaire horaire (CHF)</t>
  </si>
  <si>
    <t>Suisse</t>
  </si>
  <si>
    <t>L'étranger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</si>
</sst>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0\ &quot;€&quot;;[Red]\-#,##0.00\ &quot;€&quot;"/>
    <numFmt numFmtId="165" formatCode="#,##0.00\ &quot;CHF&quot;;[Red]\-#,##0.00\ &quot;CHF&quot;"/>
    <numFmt numFmtId="166" formatCode="0.0%"/>
    <numFmt numFmtId="167" formatCode="#,##0_ ;[Red]\-#,##0\ "/>
    <numFmt numFmtId="168" formatCode="#,##0.00_ ;[Red]\-#,##0.00\ "/>
    <numFmt numFmtId="169" formatCode="#,##0.0_ ;[Red]\-#,##0.0\ "/>
    <numFmt numFmtId="170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b/>
      <sz val="11"/>
      <color theme="0"/>
      <name val="Verdana"/>
      <family val="2"/>
    </font>
    <font>
      <b/>
      <sz val="12"/>
      <color theme="1"/>
      <name val="Verdana"/>
      <family val="2"/>
    </font>
    <font>
      <sz val="11"/>
      <color rgb="FF9C6500"/>
      <name val="Calibri"/>
      <family val="2"/>
      <scheme val="minor"/>
    </font>
    <font>
      <sz val="11"/>
      <name val="Verdana"/>
      <family val="2"/>
    </font>
    <font>
      <b/>
      <sz val="11"/>
      <name val="Verdana"/>
      <family val="2"/>
    </font>
    <font>
      <b/>
      <sz val="13"/>
      <color theme="1"/>
      <name val="Verdana"/>
      <family val="2"/>
    </font>
    <font>
      <b/>
      <sz val="12"/>
      <color theme="0"/>
      <name val="Verdana"/>
      <family val="2"/>
    </font>
    <font>
      <b/>
      <sz val="11"/>
      <color theme="1"/>
      <name val="Calibri"/>
      <family val="2"/>
      <scheme val="minor"/>
    </font>
    <font>
      <sz val="11"/>
      <color theme="0"/>
      <name val="Verdana"/>
      <family val="2"/>
    </font>
  </fonts>
  <fills count="1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5" fillId="8" borderId="0" applyNumberFormat="0" applyBorder="0" applyAlignment="0" applyProtection="0"/>
  </cellStyleXfs>
  <cellXfs count="16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0" xfId="0" applyFont="1"/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1" fillId="2" borderId="4" xfId="0" applyFont="1" applyFill="1" applyBorder="1"/>
    <xf numFmtId="164" fontId="1" fillId="2" borderId="6" xfId="0" applyNumberFormat="1" applyFont="1" applyFill="1" applyBorder="1"/>
    <xf numFmtId="164" fontId="1" fillId="2" borderId="5" xfId="0" applyNumberFormat="1" applyFont="1" applyFill="1" applyBorder="1"/>
    <xf numFmtId="165" fontId="1" fillId="0" borderId="6" xfId="0" applyNumberFormat="1" applyFont="1" applyBorder="1"/>
    <xf numFmtId="165" fontId="1" fillId="0" borderId="12" xfId="0" applyNumberFormat="1" applyFont="1" applyBorder="1"/>
    <xf numFmtId="165" fontId="3" fillId="7" borderId="1" xfId="0" applyNumberFormat="1" applyFont="1" applyFill="1" applyBorder="1"/>
    <xf numFmtId="165" fontId="2" fillId="6" borderId="7" xfId="0" applyNumberFormat="1" applyFont="1" applyFill="1" applyBorder="1"/>
    <xf numFmtId="0" fontId="1" fillId="6" borderId="4" xfId="0" applyFont="1" applyFill="1" applyBorder="1"/>
    <xf numFmtId="164" fontId="1" fillId="9" borderId="6" xfId="0" applyNumberFormat="1" applyFont="1" applyFill="1" applyBorder="1"/>
    <xf numFmtId="165" fontId="1" fillId="9" borderId="1" xfId="0" applyNumberFormat="1" applyFont="1" applyFill="1" applyBorder="1"/>
    <xf numFmtId="165" fontId="6" fillId="9" borderId="1" xfId="0" applyNumberFormat="1" applyFont="1" applyFill="1" applyBorder="1"/>
    <xf numFmtId="166" fontId="6" fillId="9" borderId="1" xfId="0" applyNumberFormat="1" applyFont="1" applyFill="1" applyBorder="1"/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9" fillId="7" borderId="24" xfId="0" applyFont="1" applyFill="1" applyBorder="1" applyProtection="1"/>
    <xf numFmtId="0" fontId="11" fillId="7" borderId="25" xfId="0" applyFont="1" applyFill="1" applyBorder="1" applyProtection="1"/>
    <xf numFmtId="0" fontId="11" fillId="7" borderId="26" xfId="0" applyFont="1" applyFill="1" applyBorder="1" applyProtection="1"/>
    <xf numFmtId="0" fontId="1" fillId="5" borderId="28" xfId="0" applyFont="1" applyFill="1" applyBorder="1" applyProtection="1"/>
    <xf numFmtId="0" fontId="1" fillId="5" borderId="29" xfId="0" applyFont="1" applyFill="1" applyBorder="1" applyProtection="1"/>
    <xf numFmtId="0" fontId="1" fillId="5" borderId="29" xfId="0" applyFont="1" applyFill="1" applyBorder="1" applyAlignment="1" applyProtection="1">
      <alignment horizontal="center"/>
    </xf>
    <xf numFmtId="0" fontId="1" fillId="5" borderId="30" xfId="0" applyFont="1" applyFill="1" applyBorder="1" applyProtection="1"/>
    <xf numFmtId="0" fontId="1" fillId="5" borderId="31" xfId="0" applyFont="1" applyFill="1" applyBorder="1" applyProtection="1"/>
    <xf numFmtId="0" fontId="1" fillId="5" borderId="0" xfId="0" applyFont="1" applyFill="1" applyBorder="1" applyProtection="1"/>
    <xf numFmtId="0" fontId="1" fillId="5" borderId="0" xfId="0" applyFont="1" applyFill="1" applyBorder="1" applyAlignment="1" applyProtection="1">
      <alignment horizontal="center"/>
    </xf>
    <xf numFmtId="0" fontId="1" fillId="5" borderId="32" xfId="0" applyFont="1" applyFill="1" applyBorder="1" applyProtection="1"/>
    <xf numFmtId="0" fontId="1" fillId="5" borderId="33" xfId="0" applyFont="1" applyFill="1" applyBorder="1" applyProtection="1"/>
    <xf numFmtId="0" fontId="1" fillId="5" borderId="34" xfId="0" applyFont="1" applyFill="1" applyBorder="1" applyProtection="1"/>
    <xf numFmtId="0" fontId="1" fillId="5" borderId="34" xfId="0" applyFont="1" applyFill="1" applyBorder="1" applyAlignment="1" applyProtection="1">
      <alignment horizontal="center"/>
    </xf>
    <xf numFmtId="0" fontId="1" fillId="5" borderId="35" xfId="0" applyFont="1" applyFill="1" applyBorder="1" applyProtection="1"/>
    <xf numFmtId="0" fontId="2" fillId="2" borderId="27" xfId="0" applyFont="1" applyFill="1" applyBorder="1" applyAlignment="1" applyProtection="1">
      <alignment vertical="center"/>
    </xf>
    <xf numFmtId="0" fontId="3" fillId="3" borderId="10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vertical="center"/>
    </xf>
    <xf numFmtId="0" fontId="2" fillId="2" borderId="2" xfId="0" applyFont="1" applyFill="1" applyBorder="1" applyAlignment="1" applyProtection="1">
      <alignment horizontal="right" vertical="center"/>
    </xf>
    <xf numFmtId="0" fontId="2" fillId="6" borderId="2" xfId="0" applyFont="1" applyFill="1" applyBorder="1" applyAlignment="1" applyProtection="1">
      <alignment horizontal="right" vertical="center"/>
    </xf>
    <xf numFmtId="0" fontId="2" fillId="2" borderId="16" xfId="0" applyFont="1" applyFill="1" applyBorder="1" applyProtection="1"/>
    <xf numFmtId="0" fontId="1" fillId="2" borderId="17" xfId="0" applyFont="1" applyFill="1" applyBorder="1" applyAlignment="1" applyProtection="1">
      <alignment horizontal="center"/>
    </xf>
    <xf numFmtId="164" fontId="1" fillId="2" borderId="18" xfId="0" applyNumberFormat="1" applyFont="1" applyFill="1" applyBorder="1" applyProtection="1"/>
    <xf numFmtId="164" fontId="1" fillId="2" borderId="16" xfId="0" applyNumberFormat="1" applyFont="1" applyFill="1" applyBorder="1" applyProtection="1"/>
    <xf numFmtId="0" fontId="1" fillId="6" borderId="18" xfId="0" applyFont="1" applyFill="1" applyBorder="1" applyProtection="1"/>
    <xf numFmtId="0" fontId="2" fillId="2" borderId="9" xfId="0" applyFont="1" applyFill="1" applyBorder="1" applyProtection="1"/>
    <xf numFmtId="0" fontId="2" fillId="2" borderId="9" xfId="0" applyFont="1" applyFill="1" applyBorder="1" applyAlignment="1" applyProtection="1"/>
    <xf numFmtId="0" fontId="2" fillId="2" borderId="2" xfId="0" applyFont="1" applyFill="1" applyBorder="1" applyAlignment="1" applyProtection="1">
      <alignment horizontal="center" vertical="center"/>
    </xf>
    <xf numFmtId="0" fontId="1" fillId="14" borderId="0" xfId="0" applyFont="1" applyFill="1" applyBorder="1" applyProtection="1">
      <protection locked="0"/>
    </xf>
    <xf numFmtId="0" fontId="1" fillId="14" borderId="0" xfId="0" applyFont="1" applyFill="1" applyProtection="1">
      <protection locked="0"/>
    </xf>
    <xf numFmtId="168" fontId="1" fillId="5" borderId="12" xfId="0" applyNumberFormat="1" applyFont="1" applyFill="1" applyBorder="1" applyProtection="1"/>
    <xf numFmtId="168" fontId="1" fillId="11" borderId="12" xfId="0" applyNumberFormat="1" applyFont="1" applyFill="1" applyBorder="1" applyProtection="1"/>
    <xf numFmtId="169" fontId="1" fillId="5" borderId="12" xfId="0" applyNumberFormat="1" applyFont="1" applyFill="1" applyBorder="1" applyProtection="1"/>
    <xf numFmtId="165" fontId="1" fillId="5" borderId="6" xfId="0" applyNumberFormat="1" applyFont="1" applyFill="1" applyBorder="1" applyProtection="1"/>
    <xf numFmtId="168" fontId="1" fillId="5" borderId="6" xfId="0" applyNumberFormat="1" applyFont="1" applyFill="1" applyBorder="1" applyProtection="1"/>
    <xf numFmtId="0" fontId="2" fillId="4" borderId="2" xfId="0" applyFont="1" applyFill="1" applyBorder="1" applyProtection="1"/>
    <xf numFmtId="2" fontId="2" fillId="4" borderId="2" xfId="0" applyNumberFormat="1" applyFont="1" applyFill="1" applyBorder="1" applyProtection="1"/>
    <xf numFmtId="0" fontId="2" fillId="6" borderId="2" xfId="0" applyFont="1" applyFill="1" applyBorder="1" applyProtection="1"/>
    <xf numFmtId="166" fontId="2" fillId="6" borderId="6" xfId="0" applyNumberFormat="1" applyFont="1" applyFill="1" applyBorder="1" applyProtection="1"/>
    <xf numFmtId="164" fontId="2" fillId="2" borderId="16" xfId="0" applyNumberFormat="1" applyFont="1" applyFill="1" applyBorder="1" applyProtection="1"/>
    <xf numFmtId="164" fontId="2" fillId="2" borderId="16" xfId="0" applyNumberFormat="1" applyFont="1" applyFill="1" applyBorder="1" applyAlignment="1" applyProtection="1">
      <alignment horizontal="right"/>
    </xf>
    <xf numFmtId="164" fontId="2" fillId="2" borderId="16" xfId="0" applyNumberFormat="1" applyFont="1" applyFill="1" applyBorder="1" applyAlignment="1" applyProtection="1">
      <alignment horizontal="center"/>
    </xf>
    <xf numFmtId="168" fontId="1" fillId="5" borderId="23" xfId="0" applyNumberFormat="1" applyFont="1" applyFill="1" applyBorder="1" applyProtection="1"/>
    <xf numFmtId="168" fontId="1" fillId="5" borderId="13" xfId="0" applyNumberFormat="1" applyFont="1" applyFill="1" applyBorder="1" applyProtection="1"/>
    <xf numFmtId="0" fontId="2" fillId="4" borderId="10" xfId="0" applyFont="1" applyFill="1" applyBorder="1" applyProtection="1"/>
    <xf numFmtId="164" fontId="2" fillId="4" borderId="11" xfId="0" applyNumberFormat="1" applyFont="1" applyFill="1" applyBorder="1" applyProtection="1"/>
    <xf numFmtId="165" fontId="2" fillId="6" borderId="7" xfId="0" applyNumberFormat="1" applyFont="1" applyFill="1" applyBorder="1" applyProtection="1"/>
    <xf numFmtId="2" fontId="2" fillId="6" borderId="2" xfId="0" applyNumberFormat="1" applyFont="1" applyFill="1" applyBorder="1" applyProtection="1"/>
    <xf numFmtId="0" fontId="4" fillId="4" borderId="2" xfId="0" applyFont="1" applyFill="1" applyBorder="1" applyProtection="1"/>
    <xf numFmtId="0" fontId="8" fillId="12" borderId="15" xfId="0" applyFont="1" applyFill="1" applyBorder="1" applyProtection="1"/>
    <xf numFmtId="164" fontId="8" fillId="12" borderId="11" xfId="0" applyNumberFormat="1" applyFont="1" applyFill="1" applyBorder="1" applyProtection="1"/>
    <xf numFmtId="2" fontId="8" fillId="12" borderId="2" xfId="0" applyNumberFormat="1" applyFont="1" applyFill="1" applyBorder="1" applyProtection="1"/>
    <xf numFmtId="165" fontId="8" fillId="6" borderId="3" xfId="0" applyNumberFormat="1" applyFont="1" applyFill="1" applyBorder="1" applyProtection="1"/>
    <xf numFmtId="2" fontId="8" fillId="6" borderId="2" xfId="0" applyNumberFormat="1" applyFont="1" applyFill="1" applyBorder="1" applyProtection="1"/>
    <xf numFmtId="0" fontId="2" fillId="2" borderId="0" xfId="0" applyFont="1" applyFill="1" applyBorder="1" applyProtection="1"/>
    <xf numFmtId="0" fontId="2" fillId="4" borderId="22" xfId="0" applyFont="1" applyFill="1" applyBorder="1" applyProtection="1"/>
    <xf numFmtId="0" fontId="2" fillId="6" borderId="22" xfId="0" applyFont="1" applyFill="1" applyBorder="1" applyProtection="1"/>
    <xf numFmtId="2" fontId="2" fillId="6" borderId="22" xfId="0" applyNumberFormat="1" applyFont="1" applyFill="1" applyBorder="1" applyProtection="1"/>
    <xf numFmtId="0" fontId="2" fillId="5" borderId="19" xfId="0" applyFont="1" applyFill="1" applyBorder="1" applyProtection="1"/>
    <xf numFmtId="0" fontId="2" fillId="5" borderId="3" xfId="0" applyFont="1" applyFill="1" applyBorder="1" applyAlignment="1" applyProtection="1">
      <alignment horizontal="center"/>
    </xf>
    <xf numFmtId="0" fontId="2" fillId="5" borderId="20" xfId="0" applyFont="1" applyFill="1" applyBorder="1" applyAlignment="1" applyProtection="1">
      <alignment horizontal="center"/>
    </xf>
    <xf numFmtId="0" fontId="0" fillId="5" borderId="21" xfId="0" applyFont="1" applyFill="1" applyBorder="1" applyAlignment="1" applyProtection="1">
      <alignment horizontal="center"/>
    </xf>
    <xf numFmtId="168" fontId="1" fillId="5" borderId="0" xfId="0" applyNumberFormat="1" applyFont="1" applyFill="1" applyBorder="1" applyProtection="1"/>
    <xf numFmtId="0" fontId="2" fillId="4" borderId="3" xfId="0" applyFont="1" applyFill="1" applyBorder="1" applyProtection="1"/>
    <xf numFmtId="2" fontId="2" fillId="4" borderId="3" xfId="0" applyNumberFormat="1" applyFont="1" applyFill="1" applyBorder="1" applyProtection="1"/>
    <xf numFmtId="164" fontId="2" fillId="4" borderId="1" xfId="0" applyNumberFormat="1" applyFont="1" applyFill="1" applyBorder="1" applyProtection="1"/>
    <xf numFmtId="0" fontId="9" fillId="3" borderId="2" xfId="0" applyFont="1" applyFill="1" applyBorder="1" applyProtection="1"/>
    <xf numFmtId="0" fontId="3" fillId="3" borderId="2" xfId="0" applyFont="1" applyFill="1" applyBorder="1" applyProtection="1"/>
    <xf numFmtId="0" fontId="3" fillId="3" borderId="3" xfId="0" applyFont="1" applyFill="1" applyBorder="1" applyProtection="1"/>
    <xf numFmtId="2" fontId="3" fillId="3" borderId="3" xfId="0" applyNumberFormat="1" applyFont="1" applyFill="1" applyBorder="1" applyProtection="1"/>
    <xf numFmtId="165" fontId="3" fillId="3" borderId="1" xfId="0" applyNumberFormat="1" applyFont="1" applyFill="1" applyBorder="1" applyProtection="1"/>
    <xf numFmtId="168" fontId="2" fillId="6" borderId="7" xfId="0" applyNumberFormat="1" applyFont="1" applyFill="1" applyBorder="1" applyProtection="1"/>
    <xf numFmtId="165" fontId="2" fillId="4" borderId="8" xfId="0" applyNumberFormat="1" applyFont="1" applyFill="1" applyBorder="1" applyProtection="1"/>
    <xf numFmtId="168" fontId="2" fillId="4" borderId="1" xfId="0" applyNumberFormat="1" applyFont="1" applyFill="1" applyBorder="1" applyProtection="1"/>
    <xf numFmtId="168" fontId="2" fillId="6" borderId="1" xfId="0" applyNumberFormat="1" applyFont="1" applyFill="1" applyBorder="1" applyProtection="1"/>
    <xf numFmtId="0" fontId="9" fillId="3" borderId="3" xfId="0" applyFont="1" applyFill="1" applyBorder="1" applyProtection="1"/>
    <xf numFmtId="2" fontId="9" fillId="3" borderId="3" xfId="0" applyNumberFormat="1" applyFont="1" applyFill="1" applyBorder="1" applyProtection="1"/>
    <xf numFmtId="165" fontId="9" fillId="13" borderId="1" xfId="0" applyNumberFormat="1" applyFont="1" applyFill="1" applyBorder="1" applyProtection="1"/>
    <xf numFmtId="2" fontId="9" fillId="13" borderId="3" xfId="0" applyNumberFormat="1" applyFont="1" applyFill="1" applyBorder="1" applyProtection="1"/>
    <xf numFmtId="0" fontId="1" fillId="0" borderId="13" xfId="0" applyFont="1" applyBorder="1" applyAlignment="1" applyProtection="1">
      <alignment horizontal="center"/>
      <protection locked="0"/>
    </xf>
    <xf numFmtId="169" fontId="1" fillId="0" borderId="6" xfId="0" applyNumberFormat="1" applyFont="1" applyBorder="1" applyProtection="1">
      <protection locked="0"/>
    </xf>
    <xf numFmtId="168" fontId="1" fillId="0" borderId="12" xfId="0" applyNumberFormat="1" applyFont="1" applyBorder="1" applyProtection="1">
      <protection locked="0"/>
    </xf>
    <xf numFmtId="168" fontId="1" fillId="14" borderId="12" xfId="0" applyNumberFormat="1" applyFont="1" applyFill="1" applyBorder="1" applyProtection="1">
      <protection locked="0"/>
    </xf>
    <xf numFmtId="0" fontId="2" fillId="10" borderId="24" xfId="0" applyFont="1" applyFill="1" applyBorder="1"/>
    <xf numFmtId="0" fontId="2" fillId="10" borderId="25" xfId="0" applyFont="1" applyFill="1" applyBorder="1" applyAlignment="1">
      <alignment horizontal="center"/>
    </xf>
    <xf numFmtId="0" fontId="2" fillId="10" borderId="25" xfId="0" applyFont="1" applyFill="1" applyBorder="1"/>
    <xf numFmtId="0" fontId="2" fillId="10" borderId="26" xfId="0" applyFont="1" applyFill="1" applyBorder="1"/>
    <xf numFmtId="0" fontId="1" fillId="10" borderId="25" xfId="0" applyFont="1" applyFill="1" applyBorder="1" applyAlignment="1">
      <alignment horizontal="center" wrapText="1"/>
    </xf>
    <xf numFmtId="0" fontId="2" fillId="10" borderId="26" xfId="0" applyFont="1" applyFill="1" applyBorder="1" applyAlignment="1">
      <alignment horizontal="center" wrapText="1"/>
    </xf>
    <xf numFmtId="0" fontId="10" fillId="10" borderId="24" xfId="0" applyFont="1" applyFill="1" applyBorder="1"/>
    <xf numFmtId="0" fontId="10" fillId="10" borderId="25" xfId="0" applyFont="1" applyFill="1" applyBorder="1"/>
    <xf numFmtId="0" fontId="10" fillId="10" borderId="26" xfId="0" applyFont="1" applyFill="1" applyBorder="1"/>
    <xf numFmtId="0" fontId="2" fillId="10" borderId="25" xfId="0" applyFont="1" applyFill="1" applyBorder="1" applyAlignment="1">
      <alignment horizontal="right"/>
    </xf>
    <xf numFmtId="0" fontId="2" fillId="10" borderId="26" xfId="0" applyFont="1" applyFill="1" applyBorder="1" applyAlignment="1">
      <alignment wrapText="1"/>
    </xf>
    <xf numFmtId="0" fontId="1" fillId="0" borderId="0" xfId="0" applyFont="1" applyProtection="1">
      <protection locked="0"/>
    </xf>
    <xf numFmtId="167" fontId="1" fillId="0" borderId="0" xfId="0" applyNumberFormat="1" applyFont="1" applyAlignment="1" applyProtection="1">
      <alignment horizontal="center"/>
      <protection locked="0"/>
    </xf>
    <xf numFmtId="0" fontId="1" fillId="0" borderId="15" xfId="0" applyFont="1" applyBorder="1" applyProtection="1">
      <protection locked="0"/>
    </xf>
    <xf numFmtId="0" fontId="1" fillId="0" borderId="0" xfId="0" applyFont="1" applyBorder="1" applyProtection="1">
      <protection locked="0"/>
    </xf>
    <xf numFmtId="168" fontId="1" fillId="0" borderId="0" xfId="0" applyNumberFormat="1" applyFont="1" applyProtection="1">
      <protection locked="0"/>
    </xf>
    <xf numFmtId="165" fontId="1" fillId="0" borderId="0" xfId="0" applyNumberFormat="1" applyFont="1" applyProtection="1">
      <protection locked="0"/>
    </xf>
    <xf numFmtId="2" fontId="1" fillId="0" borderId="0" xfId="0" applyNumberFormat="1" applyFont="1" applyProtection="1">
      <protection locked="0"/>
    </xf>
    <xf numFmtId="4" fontId="1" fillId="0" borderId="0" xfId="0" applyNumberFormat="1" applyFo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/>
      <protection locked="0"/>
    </xf>
    <xf numFmtId="165" fontId="1" fillId="0" borderId="0" xfId="0" applyNumberFormat="1" applyFont="1" applyBorder="1" applyProtection="1">
      <protection locked="0"/>
    </xf>
    <xf numFmtId="2" fontId="1" fillId="0" borderId="0" xfId="0" applyNumberFormat="1" applyFont="1" applyBorder="1" applyProtection="1">
      <protection locked="0"/>
    </xf>
    <xf numFmtId="4" fontId="1" fillId="0" borderId="0" xfId="0" applyNumberFormat="1" applyFont="1" applyBorder="1" applyProtection="1">
      <protection locked="0"/>
    </xf>
    <xf numFmtId="0" fontId="1" fillId="0" borderId="15" xfId="0" applyFont="1" applyBorder="1" applyAlignment="1" applyProtection="1">
      <alignment horizontal="left"/>
      <protection locked="0"/>
    </xf>
    <xf numFmtId="168" fontId="1" fillId="0" borderId="15" xfId="0" applyNumberFormat="1" applyFont="1" applyBorder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170" fontId="1" fillId="0" borderId="0" xfId="0" applyNumberFormat="1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5" xfId="0" applyBorder="1" applyProtection="1">
      <protection locked="0"/>
    </xf>
    <xf numFmtId="0" fontId="0" fillId="0" borderId="15" xfId="0" applyBorder="1" applyAlignment="1" applyProtection="1">
      <alignment horizontal="center"/>
      <protection locked="0"/>
    </xf>
    <xf numFmtId="165" fontId="1" fillId="0" borderId="15" xfId="0" applyNumberFormat="1" applyFont="1" applyBorder="1" applyProtection="1">
      <protection locked="0"/>
    </xf>
    <xf numFmtId="170" fontId="1" fillId="0" borderId="15" xfId="0" applyNumberFormat="1" applyFont="1" applyBorder="1" applyAlignment="1" applyProtection="1">
      <alignment horizontal="center"/>
      <protection locked="0"/>
    </xf>
    <xf numFmtId="170" fontId="1" fillId="0" borderId="0" xfId="0" applyNumberFormat="1" applyFont="1" applyProtection="1">
      <protection locked="0"/>
    </xf>
    <xf numFmtId="170" fontId="1" fillId="0" borderId="15" xfId="0" applyNumberFormat="1" applyFont="1" applyBorder="1" applyProtection="1"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49" fontId="1" fillId="0" borderId="0" xfId="0" applyNumberFormat="1" applyFont="1" applyBorder="1" applyProtection="1">
      <protection locked="0"/>
    </xf>
    <xf numFmtId="168" fontId="1" fillId="0" borderId="0" xfId="0" applyNumberFormat="1" applyFont="1" applyBorder="1" applyProtection="1">
      <protection locked="0"/>
    </xf>
    <xf numFmtId="170" fontId="1" fillId="0" borderId="12" xfId="0" applyNumberFormat="1" applyFont="1" applyBorder="1" applyAlignment="1" applyProtection="1">
      <alignment horizontal="center"/>
      <protection locked="0"/>
    </xf>
    <xf numFmtId="49" fontId="1" fillId="0" borderId="0" xfId="0" applyNumberFormat="1" applyFont="1" applyBorder="1" applyAlignment="1" applyProtection="1">
      <alignment horizontal="left"/>
      <protection locked="0"/>
    </xf>
    <xf numFmtId="49" fontId="1" fillId="0" borderId="15" xfId="0" applyNumberFormat="1" applyFont="1" applyBorder="1" applyAlignment="1" applyProtection="1">
      <alignment horizontal="left"/>
      <protection locked="0"/>
    </xf>
    <xf numFmtId="170" fontId="1" fillId="0" borderId="11" xfId="0" applyNumberFormat="1" applyFont="1" applyBorder="1" applyAlignment="1" applyProtection="1">
      <alignment horizontal="center"/>
      <protection locked="0"/>
    </xf>
    <xf numFmtId="0" fontId="0" fillId="14" borderId="0" xfId="0" applyFill="1" applyProtection="1">
      <protection locked="0"/>
    </xf>
    <xf numFmtId="0" fontId="1" fillId="14" borderId="29" xfId="0" applyFont="1" applyFill="1" applyBorder="1" applyAlignment="1" applyProtection="1">
      <alignment horizontal="center"/>
      <protection locked="0"/>
    </xf>
    <xf numFmtId="0" fontId="1" fillId="6" borderId="18" xfId="0" applyFont="1" applyFill="1" applyBorder="1" applyAlignment="1" applyProtection="1">
      <alignment horizontal="center"/>
    </xf>
    <xf numFmtId="0" fontId="0" fillId="5" borderId="14" xfId="0" applyFill="1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/>
    </xf>
    <xf numFmtId="0" fontId="7" fillId="8" borderId="1" xfId="1" applyFont="1" applyBorder="1" applyAlignment="1">
      <alignment horizontal="center"/>
    </xf>
    <xf numFmtId="0" fontId="3" fillId="7" borderId="10" xfId="0" applyFont="1" applyFill="1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</cellXfs>
  <cellStyles count="2">
    <cellStyle name="Neutral" xfId="1" builtinId="28"/>
    <cellStyle name="Standard" xfId="0" builtinId="0"/>
  </cellStyles>
  <dxfs count="78"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9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9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9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9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9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9" tint="-0.24994659260841701"/>
        </patternFill>
      </fill>
    </dxf>
    <dxf>
      <font>
        <color theme="5" tint="-0.24994659260841701"/>
      </font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9" tint="-0.24994659260841701"/>
        </patternFill>
      </fill>
    </dxf>
    <dxf>
      <font>
        <color rgb="FF9C0006"/>
      </font>
    </dxf>
    <dxf>
      <font>
        <color rgb="FF9C0006"/>
      </font>
    </dxf>
    <dxf>
      <font>
        <color theme="5" tint="-0.24994659260841701"/>
      </font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9" tint="-0.24994659260841701"/>
        </patternFill>
      </fill>
    </dxf>
    <dxf>
      <font>
        <color rgb="FF9C0006"/>
      </font>
    </dxf>
    <dxf>
      <font>
        <color rgb="FF9C0006"/>
      </font>
    </dxf>
    <dxf>
      <font>
        <color theme="5" tint="-0.24994659260841701"/>
      </font>
    </dxf>
    <dxf>
      <font>
        <color rgb="FF9C0006"/>
      </font>
    </dxf>
    <dxf>
      <font>
        <color rgb="FF9C0006"/>
      </font>
    </dxf>
    <dxf>
      <font>
        <color theme="5" tint="-0.24994659260841701"/>
      </font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9" tint="-0.24994659260841701"/>
        </patternFill>
      </fill>
    </dxf>
    <dxf>
      <font>
        <color rgb="FF9C0006"/>
      </font>
    </dxf>
    <dxf>
      <font>
        <color rgb="FF9C0006"/>
      </font>
    </dxf>
    <dxf>
      <font>
        <color theme="5" tint="-0.24994659260841701"/>
      </font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9" tint="-0.24994659260841701"/>
        </patternFill>
      </fill>
    </dxf>
    <dxf>
      <font>
        <color rgb="FF9C0006"/>
      </font>
    </dxf>
    <dxf>
      <font>
        <color rgb="FF9C0006"/>
      </font>
    </dxf>
    <dxf>
      <font>
        <color theme="5" tint="-0.24994659260841701"/>
      </font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9" tint="-0.24994659260841701"/>
        </patternFill>
      </fill>
    </dxf>
    <dxf>
      <font>
        <color rgb="FF9C0006"/>
      </font>
    </dxf>
    <dxf>
      <font>
        <color rgb="FF9C0006"/>
      </font>
    </dxf>
    <dxf>
      <font>
        <color theme="5" tint="-0.24994659260841701"/>
      </font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9" tint="-0.24994659260841701"/>
        </patternFill>
      </fill>
    </dxf>
    <dxf>
      <font>
        <color rgb="FF9C0006"/>
      </font>
    </dxf>
    <dxf>
      <font>
        <color rgb="FF9C0006"/>
      </font>
    </dxf>
    <dxf>
      <font>
        <color theme="5" tint="-0.24994659260841701"/>
      </font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9" tint="-0.24994659260841701"/>
        </patternFill>
      </fill>
    </dxf>
    <dxf>
      <font>
        <color rgb="FF9C0006"/>
      </font>
    </dxf>
    <dxf>
      <font>
        <color rgb="FF9C0006"/>
      </font>
    </dxf>
    <dxf>
      <font>
        <color theme="5" tint="-0.24994659260841701"/>
      </font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9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9" tint="-0.24994659260841701"/>
        </patternFill>
      </fill>
    </dxf>
    <dxf>
      <font>
        <color rgb="FF9C0006"/>
      </font>
    </dxf>
    <dxf>
      <font>
        <color rgb="FF9C0006"/>
      </font>
    </dxf>
    <dxf>
      <font>
        <color theme="5" tint="-0.24994659260841701"/>
      </font>
    </dxf>
    <dxf>
      <font>
        <color rgb="FF9C0006"/>
      </font>
    </dxf>
    <dxf>
      <font>
        <color rgb="FF9C0006"/>
      </font>
    </dxf>
    <dxf>
      <font>
        <color theme="5" tint="-0.24994659260841701"/>
      </font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9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7EEF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1"/>
  <sheetViews>
    <sheetView tabSelected="1" zoomScaleNormal="100" workbookViewId="0">
      <selection activeCell="B67" sqref="B67"/>
    </sheetView>
  </sheetViews>
  <sheetFormatPr baseColWidth="10" defaultColWidth="11.44140625" defaultRowHeight="13.8" x14ac:dyDescent="0.25"/>
  <cols>
    <col min="1" max="1" width="74.88671875" style="1" customWidth="1"/>
    <col min="2" max="2" width="14.109375" style="1" bestFit="1" customWidth="1"/>
    <col min="3" max="3" width="25.33203125" style="1" bestFit="1" customWidth="1"/>
    <col min="4" max="4" width="36.77734375" style="1" bestFit="1" customWidth="1"/>
    <col min="5" max="5" width="20.5546875" style="1" bestFit="1" customWidth="1"/>
    <col min="6" max="6" width="22.5546875" style="1" bestFit="1" customWidth="1"/>
    <col min="7" max="7" width="19.33203125" style="1" bestFit="1" customWidth="1"/>
    <col min="8" max="8" width="15.109375" style="1" hidden="1" customWidth="1"/>
    <col min="9" max="9" width="13.21875" style="1" hidden="1" customWidth="1"/>
    <col min="10" max="16384" width="11.44140625" style="1"/>
  </cols>
  <sheetData>
    <row r="1" spans="1:9" ht="16.8" thickBot="1" x14ac:dyDescent="0.35">
      <c r="A1" s="26" t="s">
        <v>6</v>
      </c>
      <c r="B1" s="27"/>
      <c r="C1" s="27"/>
      <c r="D1" s="27"/>
      <c r="E1" s="27"/>
      <c r="F1" s="27"/>
      <c r="G1" s="28"/>
    </row>
    <row r="2" spans="1:9" x14ac:dyDescent="0.25">
      <c r="A2" s="29" t="s">
        <v>8</v>
      </c>
      <c r="B2" s="30"/>
      <c r="C2" s="156"/>
      <c r="D2" s="31"/>
      <c r="E2" s="30"/>
      <c r="F2" s="30"/>
      <c r="G2" s="32"/>
    </row>
    <row r="3" spans="1:9" x14ac:dyDescent="0.25">
      <c r="A3" s="33" t="s">
        <v>7</v>
      </c>
      <c r="B3" s="34"/>
      <c r="C3" s="35" t="str">
        <f>IFERROR(VLOOKUP(C2,Artikelliste,3,FALSE),"")</f>
        <v/>
      </c>
      <c r="D3" s="35"/>
      <c r="E3" s="34"/>
      <c r="F3" s="34"/>
      <c r="G3" s="36"/>
    </row>
    <row r="4" spans="1:9" x14ac:dyDescent="0.25">
      <c r="A4" s="33" t="s">
        <v>9</v>
      </c>
      <c r="B4" s="34"/>
      <c r="C4" s="35" t="str">
        <f>IFERROR(VLOOKUP(C2,Artikelliste,2,FALSE),"")</f>
        <v/>
      </c>
      <c r="D4" s="35"/>
      <c r="E4" s="34"/>
      <c r="F4" s="34"/>
      <c r="G4" s="36"/>
    </row>
    <row r="5" spans="1:9" ht="14.4" thickBot="1" x14ac:dyDescent="0.3">
      <c r="A5" s="37" t="s">
        <v>10</v>
      </c>
      <c r="B5" s="38"/>
      <c r="C5" s="39" t="str">
        <f>IFERROR(VLOOKUP(C2,Artikelliste,4,FALSE),"")</f>
        <v/>
      </c>
      <c r="D5" s="39"/>
      <c r="E5" s="38"/>
      <c r="F5" s="38"/>
      <c r="G5" s="40"/>
    </row>
    <row r="6" spans="1:9" ht="14.4" x14ac:dyDescent="0.3">
      <c r="A6" s="41" t="s">
        <v>4</v>
      </c>
      <c r="B6" s="41"/>
      <c r="C6" s="42" t="s">
        <v>15</v>
      </c>
      <c r="D6" s="42" t="s">
        <v>16</v>
      </c>
      <c r="E6" s="161" t="s">
        <v>17</v>
      </c>
      <c r="F6" s="162"/>
      <c r="G6" s="163"/>
      <c r="H6" s="160" t="s">
        <v>2</v>
      </c>
      <c r="I6" s="160"/>
    </row>
    <row r="7" spans="1:9" x14ac:dyDescent="0.25">
      <c r="A7" s="43" t="s">
        <v>11</v>
      </c>
      <c r="B7" s="53" t="s">
        <v>13</v>
      </c>
      <c r="C7" s="44" t="s">
        <v>0</v>
      </c>
      <c r="D7" s="44" t="s">
        <v>0</v>
      </c>
      <c r="E7" s="45" t="s">
        <v>18</v>
      </c>
      <c r="F7" s="45" t="s">
        <v>19</v>
      </c>
      <c r="G7" s="45" t="s">
        <v>20</v>
      </c>
      <c r="H7" s="2" t="s">
        <v>0</v>
      </c>
      <c r="I7" s="3" t="s">
        <v>1</v>
      </c>
    </row>
    <row r="8" spans="1:9" ht="14.4" thickBot="1" x14ac:dyDescent="0.3">
      <c r="A8" s="46" t="s">
        <v>12</v>
      </c>
      <c r="B8" s="47" t="s">
        <v>14</v>
      </c>
      <c r="C8" s="48"/>
      <c r="D8" s="49"/>
      <c r="E8" s="50"/>
      <c r="F8" s="50"/>
      <c r="G8" s="157" t="s">
        <v>21</v>
      </c>
      <c r="H8" s="7"/>
      <c r="I8" s="14"/>
    </row>
    <row r="9" spans="1:9" ht="13.8" customHeight="1" x14ac:dyDescent="0.25">
      <c r="A9" s="54"/>
      <c r="B9" s="105"/>
      <c r="C9" s="56">
        <f t="shared" ref="C9:C23" si="0">IFERROR(INDEX(Materialliste,MATCH(A9,Materialbezeichnung,0),4),0)</f>
        <v>0</v>
      </c>
      <c r="D9" s="57">
        <f>B9*C9</f>
        <v>0</v>
      </c>
      <c r="E9" s="58">
        <f t="shared" ref="E9:E23" si="1">IFERROR(INDEX(Materialliste,MATCH(A9,Materialbezeichnung,0),8),0)</f>
        <v>0</v>
      </c>
      <c r="F9" s="56">
        <f>(D9*E9)/100</f>
        <v>0</v>
      </c>
      <c r="G9" s="59"/>
      <c r="H9" s="10" t="e">
        <f>#REF!+G9</f>
        <v>#REF!</v>
      </c>
      <c r="I9" s="10"/>
    </row>
    <row r="10" spans="1:9" ht="13.8" customHeight="1" x14ac:dyDescent="0.25">
      <c r="A10" s="54"/>
      <c r="B10" s="105"/>
      <c r="C10" s="56">
        <f t="shared" si="0"/>
        <v>0</v>
      </c>
      <c r="D10" s="57">
        <f t="shared" ref="D10:D23" si="2">B10*C10</f>
        <v>0</v>
      </c>
      <c r="E10" s="58">
        <f t="shared" si="1"/>
        <v>0</v>
      </c>
      <c r="F10" s="56">
        <f>(D10*E10)/100</f>
        <v>0</v>
      </c>
      <c r="G10" s="59"/>
      <c r="H10" s="10" t="e">
        <f>#REF!+G10</f>
        <v>#REF!</v>
      </c>
      <c r="I10" s="10"/>
    </row>
    <row r="11" spans="1:9" ht="13.8" customHeight="1" x14ac:dyDescent="0.25">
      <c r="A11" s="54"/>
      <c r="B11" s="105"/>
      <c r="C11" s="56">
        <f t="shared" si="0"/>
        <v>0</v>
      </c>
      <c r="D11" s="57">
        <f t="shared" ref="D11:D18" si="3">B11*C11</f>
        <v>0</v>
      </c>
      <c r="E11" s="58">
        <f t="shared" si="1"/>
        <v>0</v>
      </c>
      <c r="F11" s="56">
        <f t="shared" ref="F11:F18" si="4">(D11*E11)/100</f>
        <v>0</v>
      </c>
      <c r="G11" s="59"/>
      <c r="H11" s="10"/>
      <c r="I11" s="10"/>
    </row>
    <row r="12" spans="1:9" ht="13.8" customHeight="1" x14ac:dyDescent="0.25">
      <c r="A12" s="54"/>
      <c r="B12" s="105"/>
      <c r="C12" s="56">
        <f t="shared" si="0"/>
        <v>0</v>
      </c>
      <c r="D12" s="57">
        <f t="shared" si="3"/>
        <v>0</v>
      </c>
      <c r="E12" s="58">
        <f t="shared" si="1"/>
        <v>0</v>
      </c>
      <c r="F12" s="56">
        <f t="shared" si="4"/>
        <v>0</v>
      </c>
      <c r="G12" s="59"/>
      <c r="H12" s="10"/>
      <c r="I12" s="10"/>
    </row>
    <row r="13" spans="1:9" ht="13.8" customHeight="1" x14ac:dyDescent="0.25">
      <c r="A13" s="54"/>
      <c r="B13" s="105"/>
      <c r="C13" s="56">
        <f t="shared" si="0"/>
        <v>0</v>
      </c>
      <c r="D13" s="57">
        <f t="shared" ref="D13:D17" si="5">B13*C13</f>
        <v>0</v>
      </c>
      <c r="E13" s="58">
        <f t="shared" si="1"/>
        <v>0</v>
      </c>
      <c r="F13" s="56">
        <f t="shared" ref="F13:F17" si="6">(D13*E13)/100</f>
        <v>0</v>
      </c>
      <c r="G13" s="59"/>
      <c r="H13" s="10"/>
      <c r="I13" s="10"/>
    </row>
    <row r="14" spans="1:9" ht="13.8" customHeight="1" x14ac:dyDescent="0.25">
      <c r="A14" s="54"/>
      <c r="B14" s="105"/>
      <c r="C14" s="56">
        <f t="shared" si="0"/>
        <v>0</v>
      </c>
      <c r="D14" s="57">
        <f t="shared" si="5"/>
        <v>0</v>
      </c>
      <c r="E14" s="58">
        <f t="shared" si="1"/>
        <v>0</v>
      </c>
      <c r="F14" s="56">
        <f t="shared" si="6"/>
        <v>0</v>
      </c>
      <c r="G14" s="59"/>
      <c r="H14" s="10"/>
      <c r="I14" s="10"/>
    </row>
    <row r="15" spans="1:9" ht="13.8" customHeight="1" x14ac:dyDescent="0.25">
      <c r="A15" s="54"/>
      <c r="B15" s="105"/>
      <c r="C15" s="56">
        <f t="shared" si="0"/>
        <v>0</v>
      </c>
      <c r="D15" s="57">
        <f t="shared" si="5"/>
        <v>0</v>
      </c>
      <c r="E15" s="58">
        <f t="shared" si="1"/>
        <v>0</v>
      </c>
      <c r="F15" s="56">
        <f t="shared" si="6"/>
        <v>0</v>
      </c>
      <c r="G15" s="59"/>
      <c r="H15" s="10"/>
      <c r="I15" s="10"/>
    </row>
    <row r="16" spans="1:9" ht="13.8" customHeight="1" x14ac:dyDescent="0.25">
      <c r="A16" s="54"/>
      <c r="B16" s="105"/>
      <c r="C16" s="56">
        <f t="shared" si="0"/>
        <v>0</v>
      </c>
      <c r="D16" s="57">
        <f t="shared" si="5"/>
        <v>0</v>
      </c>
      <c r="E16" s="58">
        <f t="shared" si="1"/>
        <v>0</v>
      </c>
      <c r="F16" s="56">
        <f t="shared" si="6"/>
        <v>0</v>
      </c>
      <c r="G16" s="59"/>
      <c r="H16" s="10"/>
      <c r="I16" s="10"/>
    </row>
    <row r="17" spans="1:9" ht="13.8" customHeight="1" x14ac:dyDescent="0.25">
      <c r="A17" s="54"/>
      <c r="B17" s="105"/>
      <c r="C17" s="56">
        <f t="shared" si="0"/>
        <v>0</v>
      </c>
      <c r="D17" s="57">
        <f t="shared" si="5"/>
        <v>0</v>
      </c>
      <c r="E17" s="58">
        <f t="shared" si="1"/>
        <v>0</v>
      </c>
      <c r="F17" s="56">
        <f t="shared" si="6"/>
        <v>0</v>
      </c>
      <c r="G17" s="59"/>
      <c r="H17" s="10"/>
      <c r="I17" s="10"/>
    </row>
    <row r="18" spans="1:9" ht="13.8" customHeight="1" x14ac:dyDescent="0.25">
      <c r="A18" s="54"/>
      <c r="B18" s="105"/>
      <c r="C18" s="56">
        <f t="shared" si="0"/>
        <v>0</v>
      </c>
      <c r="D18" s="57">
        <f t="shared" si="3"/>
        <v>0</v>
      </c>
      <c r="E18" s="58">
        <f t="shared" si="1"/>
        <v>0</v>
      </c>
      <c r="F18" s="56">
        <f t="shared" si="4"/>
        <v>0</v>
      </c>
      <c r="G18" s="59"/>
      <c r="H18" s="10"/>
      <c r="I18" s="10"/>
    </row>
    <row r="19" spans="1:9" ht="13.8" customHeight="1" x14ac:dyDescent="0.25">
      <c r="A19" s="54"/>
      <c r="B19" s="105"/>
      <c r="C19" s="56">
        <f t="shared" si="0"/>
        <v>0</v>
      </c>
      <c r="D19" s="57">
        <f t="shared" si="2"/>
        <v>0</v>
      </c>
      <c r="E19" s="58">
        <f t="shared" si="1"/>
        <v>0</v>
      </c>
      <c r="F19" s="56">
        <f>(D19*E19)/100</f>
        <v>0</v>
      </c>
      <c r="G19" s="59"/>
      <c r="H19" s="10" t="e">
        <f>#REF!+G19</f>
        <v>#REF!</v>
      </c>
      <c r="I19" s="10"/>
    </row>
    <row r="20" spans="1:9" ht="13.8" customHeight="1" x14ac:dyDescent="0.25">
      <c r="A20" s="54"/>
      <c r="B20" s="105"/>
      <c r="C20" s="56">
        <f t="shared" si="0"/>
        <v>0</v>
      </c>
      <c r="D20" s="57">
        <f t="shared" si="2"/>
        <v>0</v>
      </c>
      <c r="E20" s="58">
        <f t="shared" si="1"/>
        <v>0</v>
      </c>
      <c r="F20" s="56">
        <f t="shared" ref="F20:F23" si="7">(D20*E20)/100</f>
        <v>0</v>
      </c>
      <c r="G20" s="59"/>
      <c r="H20" s="10" t="e">
        <f>#REF!+G20</f>
        <v>#REF!</v>
      </c>
      <c r="I20" s="10"/>
    </row>
    <row r="21" spans="1:9" ht="13.8" customHeight="1" x14ac:dyDescent="0.25">
      <c r="A21" s="54"/>
      <c r="B21" s="105"/>
      <c r="C21" s="56">
        <f t="shared" si="0"/>
        <v>0</v>
      </c>
      <c r="D21" s="57">
        <f t="shared" si="2"/>
        <v>0</v>
      </c>
      <c r="E21" s="58">
        <f t="shared" si="1"/>
        <v>0</v>
      </c>
      <c r="F21" s="56">
        <f t="shared" si="7"/>
        <v>0</v>
      </c>
      <c r="G21" s="59"/>
      <c r="H21" s="10" t="e">
        <f>#REF!+G21</f>
        <v>#REF!</v>
      </c>
      <c r="I21" s="10"/>
    </row>
    <row r="22" spans="1:9" ht="13.8" customHeight="1" x14ac:dyDescent="0.25">
      <c r="A22" s="54"/>
      <c r="B22" s="105"/>
      <c r="C22" s="56">
        <f t="shared" si="0"/>
        <v>0</v>
      </c>
      <c r="D22" s="57">
        <f t="shared" si="2"/>
        <v>0</v>
      </c>
      <c r="E22" s="58">
        <f t="shared" si="1"/>
        <v>0</v>
      </c>
      <c r="F22" s="56">
        <f t="shared" si="7"/>
        <v>0</v>
      </c>
      <c r="G22" s="59"/>
      <c r="H22" s="10" t="e">
        <f>#REF!+G22</f>
        <v>#REF!</v>
      </c>
      <c r="I22" s="10"/>
    </row>
    <row r="23" spans="1:9" ht="13.8" customHeight="1" x14ac:dyDescent="0.25">
      <c r="A23" s="54"/>
      <c r="B23" s="105"/>
      <c r="C23" s="56">
        <f t="shared" si="0"/>
        <v>0</v>
      </c>
      <c r="D23" s="57">
        <f t="shared" si="2"/>
        <v>0</v>
      </c>
      <c r="E23" s="58">
        <f t="shared" si="1"/>
        <v>0</v>
      </c>
      <c r="F23" s="56">
        <f t="shared" si="7"/>
        <v>0</v>
      </c>
      <c r="G23" s="59"/>
      <c r="H23" s="10" t="e">
        <f>#REF!+G23</f>
        <v>#REF!</v>
      </c>
      <c r="I23" s="10"/>
    </row>
    <row r="24" spans="1:9" ht="14.4" thickBot="1" x14ac:dyDescent="0.3">
      <c r="A24" s="51" t="s">
        <v>22</v>
      </c>
      <c r="B24" s="47" t="s">
        <v>14</v>
      </c>
      <c r="C24" s="52"/>
      <c r="D24" s="52"/>
      <c r="E24" s="52"/>
      <c r="F24" s="52"/>
      <c r="G24" s="59"/>
      <c r="H24" s="8"/>
      <c r="I24" s="10"/>
    </row>
    <row r="25" spans="1:9" ht="13.8" customHeight="1" x14ac:dyDescent="0.25">
      <c r="A25" s="54"/>
      <c r="B25" s="105"/>
      <c r="C25" s="56">
        <f t="shared" ref="C25:C39" si="8">IFERROR(INDEX(Materialliste,MATCH(A25,Materialbezeichnung,0),4),0)</f>
        <v>0</v>
      </c>
      <c r="D25" s="57">
        <f t="shared" ref="D25:D35" si="9">B25*C25</f>
        <v>0</v>
      </c>
      <c r="E25" s="58">
        <f t="shared" ref="E25:E39" si="10">IFERROR(INDEX(Materialliste,MATCH(A25,Materialbezeichnung,0),8),0)</f>
        <v>0</v>
      </c>
      <c r="F25" s="56">
        <f t="shared" ref="F25:F39" si="11">(D25*E25)/100</f>
        <v>0</v>
      </c>
      <c r="G25" s="59"/>
      <c r="H25" s="10" t="e">
        <f>#REF!+G25</f>
        <v>#REF!</v>
      </c>
      <c r="I25" s="10"/>
    </row>
    <row r="26" spans="1:9" ht="13.8" customHeight="1" x14ac:dyDescent="0.25">
      <c r="A26" s="54"/>
      <c r="B26" s="105"/>
      <c r="C26" s="56">
        <f t="shared" si="8"/>
        <v>0</v>
      </c>
      <c r="D26" s="57">
        <f t="shared" si="9"/>
        <v>0</v>
      </c>
      <c r="E26" s="58">
        <f t="shared" si="10"/>
        <v>0</v>
      </c>
      <c r="F26" s="56">
        <f t="shared" si="11"/>
        <v>0</v>
      </c>
      <c r="G26" s="59"/>
      <c r="H26" s="10" t="e">
        <f>#REF!+G26</f>
        <v>#REF!</v>
      </c>
      <c r="I26" s="10"/>
    </row>
    <row r="27" spans="1:9" ht="13.8" customHeight="1" x14ac:dyDescent="0.25">
      <c r="A27" s="54"/>
      <c r="B27" s="105"/>
      <c r="C27" s="56">
        <f t="shared" si="8"/>
        <v>0</v>
      </c>
      <c r="D27" s="57">
        <f t="shared" si="9"/>
        <v>0</v>
      </c>
      <c r="E27" s="58">
        <f t="shared" si="10"/>
        <v>0</v>
      </c>
      <c r="F27" s="56">
        <f t="shared" si="11"/>
        <v>0</v>
      </c>
      <c r="G27" s="59"/>
      <c r="H27" s="10" t="e">
        <f>#REF!+G27</f>
        <v>#REF!</v>
      </c>
      <c r="I27" s="10"/>
    </row>
    <row r="28" spans="1:9" ht="13.8" customHeight="1" x14ac:dyDescent="0.25">
      <c r="A28" s="54"/>
      <c r="B28" s="105"/>
      <c r="C28" s="56">
        <f t="shared" si="8"/>
        <v>0</v>
      </c>
      <c r="D28" s="57">
        <f t="shared" si="9"/>
        <v>0</v>
      </c>
      <c r="E28" s="58">
        <f t="shared" si="10"/>
        <v>0</v>
      </c>
      <c r="F28" s="56">
        <f t="shared" si="11"/>
        <v>0</v>
      </c>
      <c r="G28" s="59"/>
      <c r="H28" s="10" t="e">
        <f>#REF!+G28</f>
        <v>#REF!</v>
      </c>
      <c r="I28" s="10"/>
    </row>
    <row r="29" spans="1:9" ht="13.8" customHeight="1" x14ac:dyDescent="0.25">
      <c r="A29" s="54"/>
      <c r="B29" s="105"/>
      <c r="C29" s="56">
        <f t="shared" si="8"/>
        <v>0</v>
      </c>
      <c r="D29" s="57">
        <f t="shared" si="9"/>
        <v>0</v>
      </c>
      <c r="E29" s="58">
        <f t="shared" si="10"/>
        <v>0</v>
      </c>
      <c r="F29" s="56">
        <f t="shared" si="11"/>
        <v>0</v>
      </c>
      <c r="G29" s="59"/>
      <c r="H29" s="10"/>
      <c r="I29" s="10"/>
    </row>
    <row r="30" spans="1:9" ht="13.8" customHeight="1" x14ac:dyDescent="0.25">
      <c r="A30" s="54"/>
      <c r="B30" s="105"/>
      <c r="C30" s="56">
        <f t="shared" si="8"/>
        <v>0</v>
      </c>
      <c r="D30" s="57">
        <f t="shared" si="9"/>
        <v>0</v>
      </c>
      <c r="E30" s="58">
        <f t="shared" si="10"/>
        <v>0</v>
      </c>
      <c r="F30" s="56">
        <f t="shared" si="11"/>
        <v>0</v>
      </c>
      <c r="G30" s="60"/>
      <c r="H30" s="10"/>
      <c r="I30" s="10"/>
    </row>
    <row r="31" spans="1:9" ht="13.8" customHeight="1" x14ac:dyDescent="0.25">
      <c r="A31" s="54"/>
      <c r="B31" s="105"/>
      <c r="C31" s="56">
        <f t="shared" si="8"/>
        <v>0</v>
      </c>
      <c r="D31" s="57">
        <f t="shared" si="9"/>
        <v>0</v>
      </c>
      <c r="E31" s="58">
        <f t="shared" si="10"/>
        <v>0</v>
      </c>
      <c r="F31" s="56">
        <f t="shared" si="11"/>
        <v>0</v>
      </c>
      <c r="G31" s="59"/>
      <c r="H31" s="10"/>
      <c r="I31" s="10"/>
    </row>
    <row r="32" spans="1:9" ht="13.8" customHeight="1" x14ac:dyDescent="0.25">
      <c r="A32" s="54"/>
      <c r="B32" s="105"/>
      <c r="C32" s="56">
        <f>IFERROR(INDEX(Materialliste,MATCH(A32,Materialbezeichnung,0),4),0)</f>
        <v>0</v>
      </c>
      <c r="D32" s="57">
        <f t="shared" si="9"/>
        <v>0</v>
      </c>
      <c r="E32" s="58">
        <f t="shared" si="10"/>
        <v>0</v>
      </c>
      <c r="F32" s="56">
        <f t="shared" si="11"/>
        <v>0</v>
      </c>
      <c r="G32" s="59"/>
      <c r="H32" s="10"/>
      <c r="I32" s="10"/>
    </row>
    <row r="33" spans="1:9" ht="13.8" customHeight="1" x14ac:dyDescent="0.25">
      <c r="A33" s="54"/>
      <c r="B33" s="105"/>
      <c r="C33" s="56">
        <f t="shared" si="8"/>
        <v>0</v>
      </c>
      <c r="D33" s="57">
        <f t="shared" si="9"/>
        <v>0</v>
      </c>
      <c r="E33" s="58">
        <f t="shared" si="10"/>
        <v>0</v>
      </c>
      <c r="F33" s="56">
        <f t="shared" si="11"/>
        <v>0</v>
      </c>
      <c r="G33" s="59"/>
      <c r="H33" s="10" t="e">
        <f>#REF!+G33</f>
        <v>#REF!</v>
      </c>
      <c r="I33" s="10"/>
    </row>
    <row r="34" spans="1:9" ht="13.8" customHeight="1" x14ac:dyDescent="0.25">
      <c r="A34" s="54"/>
      <c r="B34" s="105"/>
      <c r="C34" s="56">
        <f t="shared" si="8"/>
        <v>0</v>
      </c>
      <c r="D34" s="57">
        <f t="shared" si="9"/>
        <v>0</v>
      </c>
      <c r="E34" s="58">
        <f t="shared" si="10"/>
        <v>0</v>
      </c>
      <c r="F34" s="56">
        <f t="shared" si="11"/>
        <v>0</v>
      </c>
      <c r="G34" s="59"/>
      <c r="H34" s="10"/>
      <c r="I34" s="10"/>
    </row>
    <row r="35" spans="1:9" ht="13.8" customHeight="1" x14ac:dyDescent="0.25">
      <c r="A35" s="54"/>
      <c r="B35" s="105"/>
      <c r="C35" s="56">
        <f t="shared" si="8"/>
        <v>0</v>
      </c>
      <c r="D35" s="57">
        <f t="shared" si="9"/>
        <v>0</v>
      </c>
      <c r="E35" s="58">
        <f t="shared" si="10"/>
        <v>0</v>
      </c>
      <c r="F35" s="56">
        <f t="shared" si="11"/>
        <v>0</v>
      </c>
      <c r="G35" s="59"/>
      <c r="H35" s="10"/>
      <c r="I35" s="10"/>
    </row>
    <row r="36" spans="1:9" ht="13.8" customHeight="1" x14ac:dyDescent="0.25">
      <c r="A36" s="54"/>
      <c r="B36" s="105"/>
      <c r="C36" s="56">
        <f t="shared" si="8"/>
        <v>0</v>
      </c>
      <c r="D36" s="57">
        <f t="shared" ref="D36:D38" si="12">B36*C36</f>
        <v>0</v>
      </c>
      <c r="E36" s="58">
        <f t="shared" si="10"/>
        <v>0</v>
      </c>
      <c r="F36" s="56">
        <f t="shared" si="11"/>
        <v>0</v>
      </c>
      <c r="G36" s="59"/>
      <c r="H36" s="10"/>
      <c r="I36" s="10"/>
    </row>
    <row r="37" spans="1:9" ht="13.8" customHeight="1" x14ac:dyDescent="0.25">
      <c r="A37" s="54"/>
      <c r="B37" s="105"/>
      <c r="C37" s="56">
        <f t="shared" si="8"/>
        <v>0</v>
      </c>
      <c r="D37" s="57">
        <f t="shared" si="12"/>
        <v>0</v>
      </c>
      <c r="E37" s="58">
        <f t="shared" si="10"/>
        <v>0</v>
      </c>
      <c r="F37" s="56">
        <f t="shared" si="11"/>
        <v>0</v>
      </c>
      <c r="G37" s="59"/>
      <c r="H37" s="10"/>
      <c r="I37" s="10"/>
    </row>
    <row r="38" spans="1:9" ht="13.8" customHeight="1" x14ac:dyDescent="0.25">
      <c r="A38" s="54"/>
      <c r="B38" s="105"/>
      <c r="C38" s="56">
        <f t="shared" si="8"/>
        <v>0</v>
      </c>
      <c r="D38" s="57">
        <f t="shared" si="12"/>
        <v>0</v>
      </c>
      <c r="E38" s="58">
        <f t="shared" si="10"/>
        <v>0</v>
      </c>
      <c r="F38" s="56">
        <f t="shared" si="11"/>
        <v>0</v>
      </c>
      <c r="G38" s="59"/>
      <c r="H38" s="10"/>
      <c r="I38" s="10"/>
    </row>
    <row r="39" spans="1:9" ht="13.8" customHeight="1" x14ac:dyDescent="0.25">
      <c r="A39" s="54"/>
      <c r="B39" s="105"/>
      <c r="C39" s="56">
        <f t="shared" si="8"/>
        <v>0</v>
      </c>
      <c r="D39" s="57">
        <f t="shared" ref="D39" si="13">B39*C39</f>
        <v>0</v>
      </c>
      <c r="E39" s="58">
        <f t="shared" si="10"/>
        <v>0</v>
      </c>
      <c r="F39" s="56">
        <f t="shared" si="11"/>
        <v>0</v>
      </c>
      <c r="G39" s="59"/>
      <c r="H39" s="10" t="e">
        <f>#REF!+G39</f>
        <v>#REF!</v>
      </c>
      <c r="I39" s="10"/>
    </row>
    <row r="40" spans="1:9" x14ac:dyDescent="0.25">
      <c r="A40" s="61" t="s">
        <v>23</v>
      </c>
      <c r="B40" s="61"/>
      <c r="C40" s="61"/>
      <c r="D40" s="62">
        <f>SUM(D9:D23)+SUM(D25:D39)</f>
        <v>0</v>
      </c>
      <c r="E40" s="63"/>
      <c r="F40" s="73">
        <f>IFERROR(SUM(F9:F23)+SUM(F25:F39),0)</f>
        <v>0</v>
      </c>
      <c r="G40" s="64">
        <f>IFERROR(F40/D40,0)</f>
        <v>0</v>
      </c>
      <c r="H40" s="13" t="e">
        <f>SUM(H9:H39)</f>
        <v>#REF!</v>
      </c>
      <c r="I40" s="10"/>
    </row>
    <row r="41" spans="1:9" ht="14.4" thickBot="1" x14ac:dyDescent="0.3">
      <c r="A41" s="65" t="s">
        <v>24</v>
      </c>
      <c r="B41" s="66" t="s">
        <v>1</v>
      </c>
      <c r="C41" s="67" t="s">
        <v>25</v>
      </c>
      <c r="D41" s="66" t="s">
        <v>0</v>
      </c>
      <c r="E41" s="66" t="s">
        <v>18</v>
      </c>
      <c r="F41" s="66" t="s">
        <v>19</v>
      </c>
      <c r="G41" s="59"/>
      <c r="H41" s="8"/>
      <c r="I41" s="10"/>
    </row>
    <row r="42" spans="1:9" x14ac:dyDescent="0.25">
      <c r="A42" s="55"/>
      <c r="B42" s="68">
        <f t="shared" ref="B42:B49" si="14">IFERROR(INDEX(Materialgemeinkosten,MATCH(A42,Kostenstelle,0),3),0)</f>
        <v>0</v>
      </c>
      <c r="C42" s="158" t="s">
        <v>26</v>
      </c>
      <c r="D42" s="57">
        <f t="shared" ref="D42:D49" si="15">(B42*$D$40/100)</f>
        <v>0</v>
      </c>
      <c r="E42" s="56">
        <f t="shared" ref="E42:E49" si="16">IFERROR(INDEX(Materialgemeinkosten,MATCH(A42,Kostenstelle,0),5),0)</f>
        <v>0</v>
      </c>
      <c r="F42" s="56">
        <f t="shared" ref="F42:F49" si="17">IFERROR(D42*E42/100,0)</f>
        <v>0</v>
      </c>
      <c r="G42" s="59"/>
      <c r="H42" s="8"/>
      <c r="I42" s="10"/>
    </row>
    <row r="43" spans="1:9" x14ac:dyDescent="0.25">
      <c r="A43" s="55"/>
      <c r="B43" s="69">
        <f t="shared" si="14"/>
        <v>0</v>
      </c>
      <c r="C43" s="159"/>
      <c r="D43" s="57">
        <f t="shared" si="15"/>
        <v>0</v>
      </c>
      <c r="E43" s="56">
        <f t="shared" si="16"/>
        <v>0</v>
      </c>
      <c r="F43" s="56">
        <f t="shared" si="17"/>
        <v>0</v>
      </c>
      <c r="G43" s="59"/>
      <c r="H43" s="8"/>
      <c r="I43" s="10"/>
    </row>
    <row r="44" spans="1:9" x14ac:dyDescent="0.25">
      <c r="A44" s="55"/>
      <c r="B44" s="69">
        <f t="shared" si="14"/>
        <v>0</v>
      </c>
      <c r="C44" s="159"/>
      <c r="D44" s="57">
        <f t="shared" si="15"/>
        <v>0</v>
      </c>
      <c r="E44" s="56">
        <f t="shared" si="16"/>
        <v>0</v>
      </c>
      <c r="F44" s="56">
        <f t="shared" si="17"/>
        <v>0</v>
      </c>
      <c r="G44" s="59"/>
      <c r="H44" s="8"/>
      <c r="I44" s="10"/>
    </row>
    <row r="45" spans="1:9" x14ac:dyDescent="0.25">
      <c r="A45" s="55"/>
      <c r="B45" s="69">
        <f t="shared" si="14"/>
        <v>0</v>
      </c>
      <c r="C45" s="159"/>
      <c r="D45" s="57">
        <f t="shared" si="15"/>
        <v>0</v>
      </c>
      <c r="E45" s="56">
        <f t="shared" si="16"/>
        <v>0</v>
      </c>
      <c r="F45" s="56">
        <f t="shared" si="17"/>
        <v>0</v>
      </c>
      <c r="G45" s="59"/>
      <c r="H45" s="8"/>
      <c r="I45" s="10"/>
    </row>
    <row r="46" spans="1:9" x14ac:dyDescent="0.25">
      <c r="A46" s="55"/>
      <c r="B46" s="69">
        <f t="shared" si="14"/>
        <v>0</v>
      </c>
      <c r="C46" s="159"/>
      <c r="D46" s="57">
        <f t="shared" si="15"/>
        <v>0</v>
      </c>
      <c r="E46" s="56">
        <f t="shared" si="16"/>
        <v>0</v>
      </c>
      <c r="F46" s="56">
        <f t="shared" si="17"/>
        <v>0</v>
      </c>
      <c r="G46" s="59"/>
      <c r="H46" s="8"/>
      <c r="I46" s="10"/>
    </row>
    <row r="47" spans="1:9" x14ac:dyDescent="0.25">
      <c r="A47" s="55"/>
      <c r="B47" s="69">
        <f t="shared" si="14"/>
        <v>0</v>
      </c>
      <c r="C47" s="159"/>
      <c r="D47" s="57">
        <f t="shared" si="15"/>
        <v>0</v>
      </c>
      <c r="E47" s="56">
        <f t="shared" si="16"/>
        <v>0</v>
      </c>
      <c r="F47" s="56">
        <f t="shared" si="17"/>
        <v>0</v>
      </c>
      <c r="G47" s="59"/>
      <c r="H47" s="8"/>
      <c r="I47" s="10"/>
    </row>
    <row r="48" spans="1:9" x14ac:dyDescent="0.25">
      <c r="A48" s="55"/>
      <c r="B48" s="69">
        <f t="shared" si="14"/>
        <v>0</v>
      </c>
      <c r="C48" s="159"/>
      <c r="D48" s="57">
        <f t="shared" si="15"/>
        <v>0</v>
      </c>
      <c r="E48" s="56">
        <f t="shared" si="16"/>
        <v>0</v>
      </c>
      <c r="F48" s="56">
        <f t="shared" si="17"/>
        <v>0</v>
      </c>
      <c r="G48" s="59"/>
      <c r="H48" s="8"/>
      <c r="I48" s="10"/>
    </row>
    <row r="49" spans="1:9" x14ac:dyDescent="0.25">
      <c r="A49" s="55"/>
      <c r="B49" s="69">
        <f t="shared" si="14"/>
        <v>0</v>
      </c>
      <c r="C49" s="159"/>
      <c r="D49" s="57">
        <f t="shared" si="15"/>
        <v>0</v>
      </c>
      <c r="E49" s="56">
        <f t="shared" si="16"/>
        <v>0</v>
      </c>
      <c r="F49" s="56">
        <f t="shared" si="17"/>
        <v>0</v>
      </c>
      <c r="G49" s="59"/>
      <c r="H49" s="8"/>
      <c r="I49" s="10"/>
    </row>
    <row r="50" spans="1:9" x14ac:dyDescent="0.25">
      <c r="A50" s="61" t="s">
        <v>27</v>
      </c>
      <c r="B50" s="70"/>
      <c r="C50" s="71"/>
      <c r="D50" s="62">
        <f>SUM(D42:D49)</f>
        <v>0</v>
      </c>
      <c r="E50" s="72"/>
      <c r="F50" s="73">
        <f>IFERROR(SUM(F42:F49),0)</f>
        <v>0</v>
      </c>
      <c r="G50" s="59"/>
      <c r="H50" s="8"/>
      <c r="I50" s="10"/>
    </row>
    <row r="51" spans="1:9" ht="16.8" x14ac:dyDescent="0.3">
      <c r="A51" s="74" t="s">
        <v>28</v>
      </c>
      <c r="B51" s="75"/>
      <c r="C51" s="76"/>
      <c r="D51" s="77">
        <f>D40+D50</f>
        <v>0</v>
      </c>
      <c r="E51" s="78"/>
      <c r="F51" s="79">
        <f>F40+F50</f>
        <v>0</v>
      </c>
      <c r="G51" s="64">
        <f>IFERROR(F51/D51,0)</f>
        <v>0</v>
      </c>
      <c r="H51" s="8"/>
      <c r="I51" s="10"/>
    </row>
    <row r="52" spans="1:9" ht="14.4" thickBot="1" x14ac:dyDescent="0.3">
      <c r="A52" s="80" t="s">
        <v>29</v>
      </c>
      <c r="B52" s="66" t="s">
        <v>30</v>
      </c>
      <c r="C52" s="67" t="s">
        <v>0</v>
      </c>
      <c r="D52" s="66" t="s">
        <v>0</v>
      </c>
      <c r="E52" s="66" t="s">
        <v>18</v>
      </c>
      <c r="F52" s="66" t="s">
        <v>19</v>
      </c>
      <c r="G52" s="59"/>
      <c r="H52" s="8"/>
      <c r="I52" s="10"/>
    </row>
    <row r="53" spans="1:9" ht="13.8" customHeight="1" x14ac:dyDescent="0.25">
      <c r="A53" s="55"/>
      <c r="B53" s="106"/>
      <c r="C53" s="60">
        <f>IFERROR(INDEX(Fertigungslöhne,MATCH(A53,Fertigungstätigkeiten,0),4),0)</f>
        <v>0</v>
      </c>
      <c r="D53" s="57">
        <f t="shared" ref="D53:D58" si="18">B53*C53</f>
        <v>0</v>
      </c>
      <c r="E53" s="60">
        <f t="shared" ref="E53:E58" si="19">IFERROR(INDEX(Fertigungslöhne, MATCH(A53,Fertigungstätigkeiten,0),6),0)</f>
        <v>0</v>
      </c>
      <c r="F53" s="56">
        <f t="shared" ref="F53:F58" si="20">IFERROR(D53*E53/100,0)</f>
        <v>0</v>
      </c>
      <c r="G53" s="59"/>
      <c r="H53" s="10" t="e">
        <f>#REF!+G53</f>
        <v>#REF!</v>
      </c>
      <c r="I53" s="10"/>
    </row>
    <row r="54" spans="1:9" ht="13.8" customHeight="1" x14ac:dyDescent="0.25">
      <c r="A54" s="54"/>
      <c r="B54" s="106"/>
      <c r="C54" s="60">
        <f>IFERROR(INDEX(Fertigungslöhne,MATCH(A54,Fertigungstätigkeiten,0),4),0)</f>
        <v>0</v>
      </c>
      <c r="D54" s="57">
        <f t="shared" si="18"/>
        <v>0</v>
      </c>
      <c r="E54" s="60">
        <f t="shared" si="19"/>
        <v>0</v>
      </c>
      <c r="F54" s="56">
        <f t="shared" si="20"/>
        <v>0</v>
      </c>
      <c r="G54" s="59"/>
      <c r="H54" s="10" t="e">
        <f>#REF!+G54</f>
        <v>#REF!</v>
      </c>
      <c r="I54" s="10"/>
    </row>
    <row r="55" spans="1:9" ht="13.8" customHeight="1" x14ac:dyDescent="0.25">
      <c r="A55" s="54"/>
      <c r="B55" s="106"/>
      <c r="C55" s="60">
        <f t="shared" ref="C55:C58" si="21">IFERROR(INDEX(Fertigungslöhne,MATCH(A55,Fertigungstätigkeiten,0),4),0)</f>
        <v>0</v>
      </c>
      <c r="D55" s="57">
        <f t="shared" si="18"/>
        <v>0</v>
      </c>
      <c r="E55" s="60">
        <f t="shared" si="19"/>
        <v>0</v>
      </c>
      <c r="F55" s="56">
        <f t="shared" si="20"/>
        <v>0</v>
      </c>
      <c r="G55" s="59"/>
      <c r="H55" s="10" t="e">
        <f>#REF!+G55</f>
        <v>#REF!</v>
      </c>
      <c r="I55" s="10"/>
    </row>
    <row r="56" spans="1:9" ht="13.8" customHeight="1" x14ac:dyDescent="0.25">
      <c r="A56" s="54"/>
      <c r="B56" s="106"/>
      <c r="C56" s="60">
        <f t="shared" si="21"/>
        <v>0</v>
      </c>
      <c r="D56" s="57">
        <f t="shared" si="18"/>
        <v>0</v>
      </c>
      <c r="E56" s="60">
        <f t="shared" si="19"/>
        <v>0</v>
      </c>
      <c r="F56" s="56">
        <f t="shared" si="20"/>
        <v>0</v>
      </c>
      <c r="G56" s="59"/>
      <c r="H56" s="10"/>
      <c r="I56" s="10"/>
    </row>
    <row r="57" spans="1:9" ht="13.8" customHeight="1" x14ac:dyDescent="0.25">
      <c r="A57" s="54"/>
      <c r="B57" s="106"/>
      <c r="C57" s="60">
        <f t="shared" si="21"/>
        <v>0</v>
      </c>
      <c r="D57" s="57">
        <f t="shared" si="18"/>
        <v>0</v>
      </c>
      <c r="E57" s="60">
        <f t="shared" si="19"/>
        <v>0</v>
      </c>
      <c r="F57" s="56">
        <f t="shared" si="20"/>
        <v>0</v>
      </c>
      <c r="G57" s="59"/>
      <c r="H57" s="10"/>
      <c r="I57" s="10"/>
    </row>
    <row r="58" spans="1:9" ht="13.8" customHeight="1" x14ac:dyDescent="0.25">
      <c r="A58" s="54"/>
      <c r="B58" s="106"/>
      <c r="C58" s="60">
        <f t="shared" si="21"/>
        <v>0</v>
      </c>
      <c r="D58" s="57">
        <f t="shared" si="18"/>
        <v>0</v>
      </c>
      <c r="E58" s="60">
        <f t="shared" si="19"/>
        <v>0</v>
      </c>
      <c r="F58" s="56">
        <f t="shared" si="20"/>
        <v>0</v>
      </c>
      <c r="G58" s="59"/>
      <c r="H58" s="10" t="e">
        <f>#REF!+G58</f>
        <v>#REF!</v>
      </c>
      <c r="I58" s="10"/>
    </row>
    <row r="59" spans="1:9" x14ac:dyDescent="0.25">
      <c r="A59" s="61" t="s">
        <v>31</v>
      </c>
      <c r="B59" s="61"/>
      <c r="C59" s="61"/>
      <c r="D59" s="62">
        <f>SUM(D53:D58)</f>
        <v>0</v>
      </c>
      <c r="E59" s="63"/>
      <c r="F59" s="73">
        <f>SUM(F53:F58)</f>
        <v>0</v>
      </c>
      <c r="G59" s="59"/>
      <c r="H59" s="10"/>
      <c r="I59" s="10"/>
    </row>
    <row r="60" spans="1:9" x14ac:dyDescent="0.25">
      <c r="A60" s="81"/>
      <c r="B60" s="81"/>
      <c r="C60" s="81"/>
      <c r="D60" s="62"/>
      <c r="E60" s="82"/>
      <c r="F60" s="83"/>
      <c r="G60" s="59"/>
      <c r="H60" s="10"/>
      <c r="I60" s="10"/>
    </row>
    <row r="61" spans="1:9" ht="14.4" thickBot="1" x14ac:dyDescent="0.3">
      <c r="A61" s="84"/>
      <c r="B61" s="85" t="s">
        <v>1</v>
      </c>
      <c r="C61" s="86" t="s">
        <v>25</v>
      </c>
      <c r="D61" s="66" t="s">
        <v>0</v>
      </c>
      <c r="E61" s="66" t="s">
        <v>18</v>
      </c>
      <c r="F61" s="66" t="s">
        <v>19</v>
      </c>
      <c r="G61" s="59"/>
      <c r="H61" s="10"/>
      <c r="I61" s="10"/>
    </row>
    <row r="62" spans="1:9" ht="24" customHeight="1" x14ac:dyDescent="0.3">
      <c r="A62" s="84" t="s">
        <v>32</v>
      </c>
      <c r="B62" s="107"/>
      <c r="C62" s="87" t="s">
        <v>29</v>
      </c>
      <c r="D62" s="88">
        <f>(B62*D59/100)</f>
        <v>0</v>
      </c>
      <c r="E62" s="108"/>
      <c r="F62" s="56">
        <f>IFERROR(D62*E62/100,0)</f>
        <v>0</v>
      </c>
      <c r="G62" s="59"/>
      <c r="H62" s="10"/>
      <c r="I62" s="10"/>
    </row>
    <row r="63" spans="1:9" ht="16.2" x14ac:dyDescent="0.3">
      <c r="A63" s="74" t="s">
        <v>33</v>
      </c>
      <c r="B63" s="61"/>
      <c r="C63" s="89"/>
      <c r="D63" s="90">
        <f>D59+D62</f>
        <v>0</v>
      </c>
      <c r="E63" s="91"/>
      <c r="F63" s="90">
        <f>F59+F62</f>
        <v>0</v>
      </c>
      <c r="G63" s="59"/>
      <c r="H63" s="13" t="e">
        <f>SUM(H53:H62)</f>
        <v>#REF!</v>
      </c>
      <c r="I63" s="10"/>
    </row>
    <row r="64" spans="1:9" ht="19.2" customHeight="1" x14ac:dyDescent="0.3">
      <c r="A64" s="92" t="s">
        <v>34</v>
      </c>
      <c r="B64" s="93"/>
      <c r="C64" s="94"/>
      <c r="D64" s="95">
        <f>D51+D63</f>
        <v>0</v>
      </c>
      <c r="E64" s="96"/>
      <c r="F64" s="95">
        <f>F51+F63</f>
        <v>0</v>
      </c>
      <c r="G64" s="64">
        <f>IFERROR(F64/D64,0)</f>
        <v>0</v>
      </c>
      <c r="H64" s="12" t="e">
        <f>H40+H63</f>
        <v>#REF!</v>
      </c>
      <c r="I64" s="10"/>
    </row>
    <row r="65" spans="1:9" ht="14.4" thickBot="1" x14ac:dyDescent="0.3">
      <c r="A65" s="80" t="s">
        <v>35</v>
      </c>
      <c r="B65" s="66" t="s">
        <v>30</v>
      </c>
      <c r="C65" s="67" t="s">
        <v>0</v>
      </c>
      <c r="D65" s="66" t="s">
        <v>0</v>
      </c>
      <c r="E65" s="66" t="s">
        <v>18</v>
      </c>
      <c r="F65" s="66" t="s">
        <v>19</v>
      </c>
      <c r="G65" s="59"/>
      <c r="H65" s="9"/>
      <c r="I65" s="10"/>
    </row>
    <row r="66" spans="1:9" x14ac:dyDescent="0.25">
      <c r="A66" s="55"/>
      <c r="B66" s="106"/>
      <c r="C66" s="60">
        <f>IFERROR(INDEX(FuE_Löhne,MATCH(A66,FuE_Tätigkeiten,0),4),0)</f>
        <v>0</v>
      </c>
      <c r="D66" s="57">
        <f>IFERROR(B66*C66/$C$5,0)</f>
        <v>0</v>
      </c>
      <c r="E66" s="60">
        <f t="shared" ref="E66:E73" si="22">IFERROR(INDEX(FuE_Löhne,MATCH(A66,FuE_Tätigkeiten,0),6),0)</f>
        <v>0</v>
      </c>
      <c r="F66" s="56">
        <f t="shared" ref="F66:F73" si="23">IFERROR(D66*E66/100,0)</f>
        <v>0</v>
      </c>
      <c r="G66" s="59"/>
      <c r="H66" s="10" t="e">
        <f>#REF!+G66</f>
        <v>#REF!</v>
      </c>
      <c r="I66" s="10"/>
    </row>
    <row r="67" spans="1:9" ht="13.8" customHeight="1" x14ac:dyDescent="0.25">
      <c r="A67" s="55"/>
      <c r="B67" s="106"/>
      <c r="C67" s="60">
        <f t="shared" ref="C67:C73" si="24">IFERROR(INDEX(FuE_Löhne,MATCH(A67,FuE_Tätigkeiten,0),4),0)</f>
        <v>0</v>
      </c>
      <c r="D67" s="57">
        <f>IFERROR(B67*C67/$C$5,0)</f>
        <v>0</v>
      </c>
      <c r="E67" s="60">
        <f t="shared" si="22"/>
        <v>0</v>
      </c>
      <c r="F67" s="56">
        <f t="shared" si="23"/>
        <v>0</v>
      </c>
      <c r="G67" s="59"/>
      <c r="H67" s="10" t="e">
        <f>#REF!+G67</f>
        <v>#REF!</v>
      </c>
      <c r="I67" s="10"/>
    </row>
    <row r="68" spans="1:9" ht="13.8" customHeight="1" x14ac:dyDescent="0.25">
      <c r="A68" s="55"/>
      <c r="B68" s="106"/>
      <c r="C68" s="60">
        <f t="shared" si="24"/>
        <v>0</v>
      </c>
      <c r="D68" s="57">
        <f>IFERROR(B68*C68/$C$5,0)</f>
        <v>0</v>
      </c>
      <c r="E68" s="60">
        <f t="shared" si="22"/>
        <v>0</v>
      </c>
      <c r="F68" s="56">
        <f t="shared" si="23"/>
        <v>0</v>
      </c>
      <c r="G68" s="59"/>
      <c r="H68" s="10" t="e">
        <f>#REF!+G68</f>
        <v>#REF!</v>
      </c>
      <c r="I68" s="10"/>
    </row>
    <row r="69" spans="1:9" ht="13.8" customHeight="1" x14ac:dyDescent="0.25">
      <c r="A69" s="55"/>
      <c r="B69" s="106"/>
      <c r="C69" s="60">
        <f t="shared" si="24"/>
        <v>0</v>
      </c>
      <c r="D69" s="57">
        <f>IFERROR(B69*C69/$C$5,0)</f>
        <v>0</v>
      </c>
      <c r="E69" s="60">
        <f t="shared" si="22"/>
        <v>0</v>
      </c>
      <c r="F69" s="56">
        <f t="shared" si="23"/>
        <v>0</v>
      </c>
      <c r="G69" s="59"/>
      <c r="H69" s="10" t="e">
        <f>#REF!+G69</f>
        <v>#REF!</v>
      </c>
      <c r="I69" s="10"/>
    </row>
    <row r="70" spans="1:9" ht="13.8" customHeight="1" x14ac:dyDescent="0.25">
      <c r="A70" s="55"/>
      <c r="B70" s="106"/>
      <c r="C70" s="60">
        <f t="shared" si="24"/>
        <v>0</v>
      </c>
      <c r="D70" s="57">
        <f t="shared" ref="D70:D73" si="25">IFERROR(B70*C70/$C$5,0)</f>
        <v>0</v>
      </c>
      <c r="E70" s="60">
        <f t="shared" si="22"/>
        <v>0</v>
      </c>
      <c r="F70" s="56">
        <f t="shared" si="23"/>
        <v>0</v>
      </c>
      <c r="G70" s="59"/>
      <c r="H70" s="11"/>
      <c r="I70" s="10"/>
    </row>
    <row r="71" spans="1:9" ht="13.8" customHeight="1" x14ac:dyDescent="0.25">
      <c r="A71" s="55"/>
      <c r="B71" s="106"/>
      <c r="C71" s="60">
        <f t="shared" si="24"/>
        <v>0</v>
      </c>
      <c r="D71" s="57">
        <f t="shared" si="25"/>
        <v>0</v>
      </c>
      <c r="E71" s="60">
        <f t="shared" si="22"/>
        <v>0</v>
      </c>
      <c r="F71" s="56">
        <f t="shared" si="23"/>
        <v>0</v>
      </c>
      <c r="G71" s="59"/>
      <c r="H71" s="11"/>
      <c r="I71" s="10"/>
    </row>
    <row r="72" spans="1:9" ht="13.8" customHeight="1" x14ac:dyDescent="0.25">
      <c r="A72" s="55"/>
      <c r="B72" s="106"/>
      <c r="C72" s="60">
        <f t="shared" si="24"/>
        <v>0</v>
      </c>
      <c r="D72" s="57">
        <f t="shared" si="25"/>
        <v>0</v>
      </c>
      <c r="E72" s="60">
        <f t="shared" si="22"/>
        <v>0</v>
      </c>
      <c r="F72" s="56">
        <f t="shared" si="23"/>
        <v>0</v>
      </c>
      <c r="G72" s="59"/>
      <c r="H72" s="11"/>
      <c r="I72" s="10"/>
    </row>
    <row r="73" spans="1:9" ht="13.8" customHeight="1" x14ac:dyDescent="0.25">
      <c r="A73" s="55"/>
      <c r="B73" s="106"/>
      <c r="C73" s="60">
        <f t="shared" si="24"/>
        <v>0</v>
      </c>
      <c r="D73" s="57">
        <f t="shared" si="25"/>
        <v>0</v>
      </c>
      <c r="E73" s="60">
        <f t="shared" si="22"/>
        <v>0</v>
      </c>
      <c r="F73" s="56">
        <f t="shared" si="23"/>
        <v>0</v>
      </c>
      <c r="G73" s="59"/>
      <c r="H73" s="11"/>
      <c r="I73" s="10"/>
    </row>
    <row r="74" spans="1:9" ht="13.8" customHeight="1" x14ac:dyDescent="0.25">
      <c r="A74" s="61" t="s">
        <v>36</v>
      </c>
      <c r="B74" s="70"/>
      <c r="C74" s="71"/>
      <c r="D74" s="62">
        <f>SUM(D66:D73)</f>
        <v>0</v>
      </c>
      <c r="E74" s="97"/>
      <c r="F74" s="73">
        <f>SUM(F66:F73)</f>
        <v>0</v>
      </c>
      <c r="G74" s="59"/>
      <c r="H74" s="11"/>
      <c r="I74" s="10"/>
    </row>
    <row r="75" spans="1:9" ht="13.8" customHeight="1" thickBot="1" x14ac:dyDescent="0.3">
      <c r="A75" s="84"/>
      <c r="B75" s="66" t="s">
        <v>1</v>
      </c>
      <c r="C75" s="67" t="s">
        <v>25</v>
      </c>
      <c r="D75" s="66" t="s">
        <v>0</v>
      </c>
      <c r="E75" s="66" t="s">
        <v>18</v>
      </c>
      <c r="F75" s="66" t="s">
        <v>19</v>
      </c>
      <c r="G75" s="59"/>
      <c r="H75" s="11"/>
      <c r="I75" s="10"/>
    </row>
    <row r="76" spans="1:9" ht="19.8" customHeight="1" x14ac:dyDescent="0.3">
      <c r="A76" s="84" t="s">
        <v>37</v>
      </c>
      <c r="B76" s="107"/>
      <c r="C76" s="87" t="s">
        <v>40</v>
      </c>
      <c r="D76" s="88">
        <f>D74*B76/100</f>
        <v>0</v>
      </c>
      <c r="E76" s="108"/>
      <c r="F76" s="56">
        <f>IFERROR(D76*E76/100,0)</f>
        <v>0</v>
      </c>
      <c r="G76" s="59"/>
      <c r="H76" s="11"/>
      <c r="I76" s="10"/>
    </row>
    <row r="77" spans="1:9" ht="16.2" x14ac:dyDescent="0.3">
      <c r="A77" s="74" t="s">
        <v>38</v>
      </c>
      <c r="B77" s="61"/>
      <c r="C77" s="98"/>
      <c r="D77" s="99">
        <f>D74+D76</f>
        <v>0</v>
      </c>
      <c r="E77" s="100"/>
      <c r="F77" s="100">
        <f>F74+F76</f>
        <v>0</v>
      </c>
      <c r="G77" s="59"/>
      <c r="H77" s="16" t="e">
        <f>SUM(H66:H69)</f>
        <v>#REF!</v>
      </c>
      <c r="I77" s="15"/>
    </row>
    <row r="78" spans="1:9" ht="16.2" x14ac:dyDescent="0.3">
      <c r="A78" s="92" t="s">
        <v>39</v>
      </c>
      <c r="B78" s="92"/>
      <c r="C78" s="101"/>
      <c r="D78" s="102">
        <f>D77+D64</f>
        <v>0</v>
      </c>
      <c r="E78" s="103"/>
      <c r="F78" s="104">
        <f>F77+F64</f>
        <v>0</v>
      </c>
      <c r="G78" s="64">
        <f>IFERROR(F78/D78,0)</f>
        <v>0</v>
      </c>
      <c r="H78" s="17" t="e">
        <f>H77+H64</f>
        <v>#REF!</v>
      </c>
      <c r="I78" s="18" t="e">
        <f>H78/#REF!</f>
        <v>#REF!</v>
      </c>
    </row>
    <row r="81" spans="8:8" x14ac:dyDescent="0.25">
      <c r="H81" s="1" t="s">
        <v>3</v>
      </c>
    </row>
  </sheetData>
  <sheetProtection sheet="1" objects="1" scenarios="1" selectLockedCells="1"/>
  <mergeCells count="3">
    <mergeCell ref="C42:C49"/>
    <mergeCell ref="H6:I6"/>
    <mergeCell ref="E6:G6"/>
  </mergeCells>
  <conditionalFormatting sqref="G78">
    <cfRule type="cellIs" dxfId="77" priority="14" operator="lessThan">
      <formula>0.6</formula>
    </cfRule>
    <cfRule type="cellIs" dxfId="76" priority="15" operator="greaterThan">
      <formula>0.6</formula>
    </cfRule>
    <cfRule type="cellIs" dxfId="75" priority="16" operator="greaterThan">
      <formula>0.6</formula>
    </cfRule>
  </conditionalFormatting>
  <dataValidations count="4">
    <dataValidation type="list" allowBlank="1" showInputMessage="1" showErrorMessage="1" sqref="C2:D2">
      <formula1>ArtikelID</formula1>
    </dataValidation>
    <dataValidation type="list" allowBlank="1" showInputMessage="1" showErrorMessage="1" sqref="A9:A23 A25:A39">
      <formula1>Materialbezeichnung</formula1>
    </dataValidation>
    <dataValidation type="list" allowBlank="1" showInputMessage="1" showErrorMessage="1" sqref="A53:A58">
      <formula1>Fertigungstätigkeiten</formula1>
    </dataValidation>
    <dataValidation type="list" allowBlank="1" showInputMessage="1" showErrorMessage="1" sqref="A66:A74">
      <formula1>FuE_Tätigkeiten</formula1>
    </dataValidation>
  </dataValidations>
  <pageMargins left="0.25" right="0.25" top="0.75" bottom="0.75" header="0.3" footer="0.3"/>
  <pageSetup paperSize="9" scale="71" orientation="landscape" r:id="rId1"/>
  <ignoredErrors>
    <ignoredError sqref="G78" 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5" operator="containsText" id="{EAC77AA0-14B4-4276-89E7-3C773E72CBCE}">
            <xm:f>NOT(ISERROR(SEARCH(#REF!,C10)))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C10</xm:sqref>
        </x14:conditionalFormatting>
        <x14:conditionalFormatting xmlns:xm="http://schemas.microsoft.com/office/excel/2006/main">
          <x14:cfRule type="containsText" priority="35" operator="containsText" id="{721B00CA-253A-4DC8-A8FF-C707EF7AF38A}">
            <xm:f>NOT(ISERROR(SEARCH(#REF!,E9)))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E9:E23</xm:sqref>
        </x14:conditionalFormatting>
        <x14:conditionalFormatting xmlns:xm="http://schemas.microsoft.com/office/excel/2006/main">
          <x14:cfRule type="containsText" priority="29" operator="containsText" id="{1F869E57-21D8-4687-8ABB-46C5BED08A09}">
            <xm:f>NOT(ISERROR(SEARCH(#REF!,E25)))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E25:E39</xm:sqref>
        </x14:conditionalFormatting>
        <x14:conditionalFormatting xmlns:xm="http://schemas.microsoft.com/office/excel/2006/main">
          <x14:cfRule type="containsText" priority="24" operator="containsText" id="{3494B4E1-B839-4566-A8AF-719131EB72E2}">
            <xm:f>NOT(ISERROR(SEARCH(#REF!,B62)))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B62</xm:sqref>
        </x14:conditionalFormatting>
        <x14:conditionalFormatting xmlns:xm="http://schemas.microsoft.com/office/excel/2006/main">
          <x14:cfRule type="containsText" priority="23" operator="containsText" id="{3AE07F33-A6C4-4BB8-BEE6-30DCB78FBD9D}">
            <xm:f>NOT(ISERROR(SEARCH(#REF!,B42)))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B42:B49</xm:sqref>
        </x14:conditionalFormatting>
        <x14:conditionalFormatting xmlns:xm="http://schemas.microsoft.com/office/excel/2006/main">
          <x14:cfRule type="containsText" priority="22" operator="containsText" id="{8D839AF7-B0F2-4589-886F-DBF66D3324B6}">
            <xm:f>NOT(ISERROR(SEARCH(#REF!,E42)))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E42:E49</xm:sqref>
        </x14:conditionalFormatting>
        <x14:conditionalFormatting xmlns:xm="http://schemas.microsoft.com/office/excel/2006/main">
          <x14:cfRule type="containsText" priority="21" operator="containsText" id="{72181210-34D8-494C-945D-BAE30F45D678}">
            <xm:f>NOT(ISERROR(SEARCH(#REF!,E62)))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E62</xm:sqref>
        </x14:conditionalFormatting>
        <x14:conditionalFormatting xmlns:xm="http://schemas.microsoft.com/office/excel/2006/main">
          <x14:cfRule type="containsText" priority="19" operator="containsText" id="{E7E3529C-2FCA-49C2-8F79-23C6F78C7838}">
            <xm:f>NOT(ISERROR(SEARCH(#REF!,B76)))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B76</xm:sqref>
        </x14:conditionalFormatting>
        <x14:conditionalFormatting xmlns:xm="http://schemas.microsoft.com/office/excel/2006/main">
          <x14:cfRule type="containsText" priority="17" operator="containsText" id="{9C142A7A-D46F-4BB0-B5A3-DBB8359ECF6C}">
            <xm:f>NOT(ISERROR(SEARCH(#REF!,E76)))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E76</xm:sqref>
        </x14:conditionalFormatting>
        <x14:conditionalFormatting xmlns:xm="http://schemas.microsoft.com/office/excel/2006/main">
          <x14:cfRule type="containsText" priority="3" operator="containsText" id="{B376E32D-0A07-49C8-AC52-548F7301FBFB}">
            <xm:f>NOT(ISERROR(SEARCH(#REF!,C9)))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C9</xm:sqref>
        </x14:conditionalFormatting>
        <x14:conditionalFormatting xmlns:xm="http://schemas.microsoft.com/office/excel/2006/main">
          <x14:cfRule type="containsText" priority="2" operator="containsText" id="{4B663D01-5B6D-44FE-A951-85563F9D3AF1}">
            <xm:f>NOT(ISERROR(SEARCH(#REF!,C11)))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C11:C23</xm:sqref>
        </x14:conditionalFormatting>
        <x14:conditionalFormatting xmlns:xm="http://schemas.microsoft.com/office/excel/2006/main">
          <x14:cfRule type="containsText" priority="1" operator="containsText" id="{DB1E72C3-ED3F-4C67-BED9-89CE4F63DF56}">
            <xm:f>NOT(ISERROR(SEARCH(#REF!,C25)))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C25:C39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'Coûts indirects sur matières'!$C$2:$C$5</xm:f>
          </x14:formula1>
          <xm:sqref>A42:A49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E2" sqref="E2"/>
    </sheetView>
  </sheetViews>
  <sheetFormatPr baseColWidth="10" defaultColWidth="11.44140625" defaultRowHeight="13.8" x14ac:dyDescent="0.25"/>
  <cols>
    <col min="1" max="1" width="13" style="1" bestFit="1" customWidth="1"/>
    <col min="2" max="2" width="12.6640625" style="1" bestFit="1" customWidth="1"/>
    <col min="3" max="3" width="39.33203125" style="1" customWidth="1"/>
    <col min="4" max="4" width="22" style="1" bestFit="1" customWidth="1"/>
    <col min="5" max="5" width="47.33203125" style="1" customWidth="1"/>
    <col min="6" max="6" width="16.6640625" style="1" customWidth="1"/>
    <col min="7" max="16384" width="11.44140625" style="1"/>
  </cols>
  <sheetData>
    <row r="1" spans="1:6" ht="42" thickBot="1" x14ac:dyDescent="0.3">
      <c r="A1" s="109" t="s">
        <v>41</v>
      </c>
      <c r="B1" s="111" t="s">
        <v>42</v>
      </c>
      <c r="C1" s="111" t="s">
        <v>9</v>
      </c>
      <c r="D1" s="111" t="s">
        <v>7</v>
      </c>
      <c r="E1" s="119" t="s">
        <v>43</v>
      </c>
      <c r="F1" s="4"/>
    </row>
    <row r="2" spans="1:6" x14ac:dyDescent="0.25">
      <c r="A2" s="6">
        <v>1</v>
      </c>
      <c r="B2" s="120"/>
      <c r="C2" s="120"/>
      <c r="D2" s="120"/>
      <c r="E2" s="121"/>
      <c r="F2" s="5"/>
    </row>
    <row r="3" spans="1:6" x14ac:dyDescent="0.25">
      <c r="A3" s="6">
        <f>A2+1</f>
        <v>2</v>
      </c>
      <c r="B3" s="120"/>
      <c r="C3" s="120"/>
      <c r="D3" s="120"/>
      <c r="E3" s="121"/>
      <c r="F3" s="5"/>
    </row>
    <row r="4" spans="1:6" x14ac:dyDescent="0.25">
      <c r="A4" s="6">
        <f t="shared" ref="A4:A25" si="0">A3+1</f>
        <v>3</v>
      </c>
      <c r="B4" s="120"/>
      <c r="C4" s="120"/>
      <c r="D4" s="120"/>
      <c r="E4" s="121"/>
      <c r="F4" s="5"/>
    </row>
    <row r="5" spans="1:6" x14ac:dyDescent="0.25">
      <c r="A5" s="6">
        <f t="shared" si="0"/>
        <v>4</v>
      </c>
      <c r="B5" s="120"/>
      <c r="C5" s="120"/>
      <c r="D5" s="120"/>
      <c r="E5" s="121"/>
      <c r="F5" s="5"/>
    </row>
    <row r="6" spans="1:6" x14ac:dyDescent="0.25">
      <c r="A6" s="6">
        <f t="shared" si="0"/>
        <v>5</v>
      </c>
      <c r="B6" s="120"/>
      <c r="C6" s="120"/>
      <c r="D6" s="120"/>
      <c r="E6" s="121"/>
      <c r="F6" s="5"/>
    </row>
    <row r="7" spans="1:6" x14ac:dyDescent="0.25">
      <c r="A7" s="6">
        <f t="shared" si="0"/>
        <v>6</v>
      </c>
      <c r="B7" s="120"/>
      <c r="C7" s="120"/>
      <c r="D7" s="120"/>
      <c r="E7" s="120"/>
    </row>
    <row r="8" spans="1:6" x14ac:dyDescent="0.25">
      <c r="A8" s="6">
        <f t="shared" si="0"/>
        <v>7</v>
      </c>
      <c r="B8" s="120"/>
      <c r="C8" s="120"/>
      <c r="D8" s="120"/>
      <c r="E8" s="120"/>
    </row>
    <row r="9" spans="1:6" x14ac:dyDescent="0.25">
      <c r="A9" s="6">
        <f t="shared" si="0"/>
        <v>8</v>
      </c>
      <c r="B9" s="120"/>
      <c r="C9" s="120"/>
      <c r="D9" s="120"/>
      <c r="E9" s="120"/>
    </row>
    <row r="10" spans="1:6" x14ac:dyDescent="0.25">
      <c r="A10" s="6">
        <f t="shared" si="0"/>
        <v>9</v>
      </c>
      <c r="B10" s="120"/>
      <c r="C10" s="120"/>
      <c r="D10" s="120"/>
      <c r="E10" s="120"/>
    </row>
    <row r="11" spans="1:6" x14ac:dyDescent="0.25">
      <c r="A11" s="6">
        <f t="shared" si="0"/>
        <v>10</v>
      </c>
      <c r="B11" s="120"/>
      <c r="C11" s="120"/>
      <c r="D11" s="120"/>
      <c r="E11" s="120"/>
    </row>
    <row r="12" spans="1:6" x14ac:dyDescent="0.25">
      <c r="A12" s="6">
        <f t="shared" si="0"/>
        <v>11</v>
      </c>
      <c r="B12" s="120"/>
      <c r="C12" s="120"/>
      <c r="D12" s="120"/>
      <c r="E12" s="120"/>
    </row>
    <row r="13" spans="1:6" x14ac:dyDescent="0.25">
      <c r="A13" s="6">
        <f t="shared" si="0"/>
        <v>12</v>
      </c>
      <c r="B13" s="120"/>
      <c r="C13" s="120"/>
      <c r="D13" s="120"/>
      <c r="E13" s="120"/>
    </row>
    <row r="14" spans="1:6" x14ac:dyDescent="0.25">
      <c r="A14" s="6">
        <f t="shared" si="0"/>
        <v>13</v>
      </c>
      <c r="B14" s="120"/>
      <c r="C14" s="120"/>
      <c r="D14" s="120"/>
      <c r="E14" s="120"/>
    </row>
    <row r="15" spans="1:6" x14ac:dyDescent="0.25">
      <c r="A15" s="6">
        <f t="shared" si="0"/>
        <v>14</v>
      </c>
      <c r="B15" s="120"/>
      <c r="C15" s="120"/>
      <c r="D15" s="120"/>
      <c r="E15" s="120"/>
    </row>
    <row r="16" spans="1:6" x14ac:dyDescent="0.25">
      <c r="A16" s="6">
        <f t="shared" si="0"/>
        <v>15</v>
      </c>
      <c r="B16" s="120"/>
      <c r="C16" s="120"/>
      <c r="D16" s="120"/>
      <c r="E16" s="120"/>
    </row>
    <row r="17" spans="1:5" x14ac:dyDescent="0.25">
      <c r="A17" s="6">
        <f t="shared" si="0"/>
        <v>16</v>
      </c>
      <c r="B17" s="120"/>
      <c r="C17" s="120"/>
      <c r="D17" s="120"/>
      <c r="E17" s="120"/>
    </row>
    <row r="18" spans="1:5" x14ac:dyDescent="0.25">
      <c r="A18" s="6">
        <f t="shared" si="0"/>
        <v>17</v>
      </c>
      <c r="B18" s="120"/>
      <c r="C18" s="120"/>
      <c r="D18" s="120"/>
      <c r="E18" s="120"/>
    </row>
    <row r="19" spans="1:5" x14ac:dyDescent="0.25">
      <c r="A19" s="6">
        <f t="shared" si="0"/>
        <v>18</v>
      </c>
      <c r="B19" s="120"/>
      <c r="C19" s="120"/>
      <c r="D19" s="120"/>
      <c r="E19" s="120"/>
    </row>
    <row r="20" spans="1:5" x14ac:dyDescent="0.25">
      <c r="A20" s="6">
        <f t="shared" si="0"/>
        <v>19</v>
      </c>
      <c r="B20" s="120"/>
      <c r="C20" s="120"/>
      <c r="D20" s="120"/>
      <c r="E20" s="120"/>
    </row>
    <row r="21" spans="1:5" x14ac:dyDescent="0.25">
      <c r="A21" s="6">
        <f t="shared" si="0"/>
        <v>20</v>
      </c>
      <c r="B21" s="120"/>
      <c r="C21" s="120"/>
      <c r="D21" s="120"/>
      <c r="E21" s="120"/>
    </row>
    <row r="22" spans="1:5" x14ac:dyDescent="0.25">
      <c r="A22" s="6">
        <f t="shared" si="0"/>
        <v>21</v>
      </c>
      <c r="B22" s="120"/>
      <c r="C22" s="120"/>
      <c r="D22" s="120"/>
      <c r="E22" s="120"/>
    </row>
    <row r="23" spans="1:5" x14ac:dyDescent="0.25">
      <c r="A23" s="6">
        <f t="shared" si="0"/>
        <v>22</v>
      </c>
      <c r="B23" s="120"/>
      <c r="C23" s="120"/>
      <c r="D23" s="120"/>
      <c r="E23" s="120"/>
    </row>
    <row r="24" spans="1:5" x14ac:dyDescent="0.25">
      <c r="A24" s="6">
        <f t="shared" si="0"/>
        <v>23</v>
      </c>
      <c r="B24" s="120"/>
      <c r="C24" s="120"/>
      <c r="D24" s="120"/>
      <c r="E24" s="120"/>
    </row>
    <row r="25" spans="1:5" x14ac:dyDescent="0.25">
      <c r="A25" s="6">
        <f t="shared" si="0"/>
        <v>24</v>
      </c>
      <c r="B25" s="120"/>
      <c r="C25" s="120"/>
      <c r="D25" s="120"/>
      <c r="E25" s="120"/>
    </row>
    <row r="26" spans="1:5" x14ac:dyDescent="0.25">
      <c r="A26" s="6">
        <f>A25+1</f>
        <v>25</v>
      </c>
      <c r="B26" s="120"/>
      <c r="C26" s="120"/>
      <c r="D26" s="120"/>
      <c r="E26" s="120"/>
    </row>
    <row r="27" spans="1:5" x14ac:dyDescent="0.25">
      <c r="A27" s="6">
        <f t="shared" ref="A27:A31" si="1">A26+1</f>
        <v>26</v>
      </c>
      <c r="B27" s="120"/>
      <c r="C27" s="120"/>
      <c r="D27" s="120"/>
      <c r="E27" s="120"/>
    </row>
    <row r="28" spans="1:5" x14ac:dyDescent="0.25">
      <c r="A28" s="6">
        <f t="shared" si="1"/>
        <v>27</v>
      </c>
      <c r="B28" s="120"/>
      <c r="C28" s="120"/>
      <c r="D28" s="120"/>
      <c r="E28" s="120"/>
    </row>
    <row r="29" spans="1:5" x14ac:dyDescent="0.25">
      <c r="A29" s="6">
        <f t="shared" si="1"/>
        <v>28</v>
      </c>
      <c r="B29" s="120"/>
      <c r="C29" s="120"/>
      <c r="D29" s="120"/>
      <c r="E29" s="120"/>
    </row>
    <row r="30" spans="1:5" x14ac:dyDescent="0.25">
      <c r="A30" s="6">
        <f t="shared" si="1"/>
        <v>29</v>
      </c>
      <c r="B30" s="120"/>
      <c r="C30" s="120"/>
      <c r="D30" s="120"/>
      <c r="E30" s="120"/>
    </row>
    <row r="31" spans="1:5" x14ac:dyDescent="0.25">
      <c r="A31" s="21">
        <f t="shared" si="1"/>
        <v>30</v>
      </c>
      <c r="B31" s="122"/>
      <c r="C31" s="122"/>
      <c r="D31" s="122"/>
      <c r="E31" s="122"/>
    </row>
  </sheetData>
  <sheetProtection sheet="1" objects="1" scenarios="1" selectLockedCells="1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workbookViewId="0">
      <selection activeCell="C48" sqref="C48"/>
    </sheetView>
  </sheetViews>
  <sheetFormatPr baseColWidth="10" defaultColWidth="11.44140625" defaultRowHeight="13.8" x14ac:dyDescent="0.25"/>
  <cols>
    <col min="1" max="1" width="13" style="1" bestFit="1" customWidth="1"/>
    <col min="2" max="2" width="12.6640625" style="1" bestFit="1" customWidth="1"/>
    <col min="3" max="3" width="43.33203125" style="1" customWidth="1"/>
    <col min="4" max="4" width="27.44140625" style="1" bestFit="1" customWidth="1"/>
    <col min="5" max="5" width="16.44140625" style="1" bestFit="1" customWidth="1"/>
    <col min="6" max="6" width="20.109375" style="1" bestFit="1" customWidth="1"/>
    <col min="7" max="7" width="29.33203125" style="1" bestFit="1" customWidth="1"/>
    <col min="8" max="8" width="27.6640625" style="1" bestFit="1" customWidth="1"/>
    <col min="9" max="16384" width="11.44140625" style="1"/>
  </cols>
  <sheetData>
    <row r="1" spans="1:8" ht="28.2" customHeight="1" thickBot="1" x14ac:dyDescent="0.3">
      <c r="A1" s="109" t="s">
        <v>41</v>
      </c>
      <c r="B1" s="111" t="s">
        <v>42</v>
      </c>
      <c r="C1" s="111" t="s">
        <v>9</v>
      </c>
      <c r="D1" s="118" t="s">
        <v>44</v>
      </c>
      <c r="E1" s="118" t="s">
        <v>45</v>
      </c>
      <c r="F1" s="111" t="s">
        <v>46</v>
      </c>
      <c r="G1" s="111" t="s">
        <v>47</v>
      </c>
      <c r="H1" s="112" t="s">
        <v>48</v>
      </c>
    </row>
    <row r="2" spans="1:8" x14ac:dyDescent="0.25">
      <c r="A2" s="22">
        <v>1</v>
      </c>
      <c r="B2" s="123"/>
      <c r="C2" s="123"/>
      <c r="D2" s="124"/>
      <c r="E2" s="125"/>
      <c r="F2" s="126"/>
      <c r="G2" s="127"/>
      <c r="H2" s="135"/>
    </row>
    <row r="3" spans="1:8" x14ac:dyDescent="0.25">
      <c r="A3" s="6">
        <f>A2+1</f>
        <v>2</v>
      </c>
      <c r="B3" s="120"/>
      <c r="C3" s="123"/>
      <c r="D3" s="124"/>
      <c r="E3" s="125"/>
      <c r="F3" s="126"/>
      <c r="G3" s="127"/>
      <c r="H3" s="135"/>
    </row>
    <row r="4" spans="1:8" x14ac:dyDescent="0.25">
      <c r="A4" s="6">
        <f t="shared" ref="A4:A31" si="0">A3+1</f>
        <v>3</v>
      </c>
      <c r="B4" s="123"/>
      <c r="C4" s="123"/>
      <c r="D4" s="124"/>
      <c r="E4" s="125"/>
      <c r="F4" s="126"/>
      <c r="G4" s="127"/>
      <c r="H4" s="135"/>
    </row>
    <row r="5" spans="1:8" x14ac:dyDescent="0.25">
      <c r="A5" s="6">
        <f t="shared" si="0"/>
        <v>4</v>
      </c>
      <c r="B5" s="123"/>
      <c r="C5" s="123"/>
      <c r="D5" s="124"/>
      <c r="E5" s="125"/>
      <c r="F5" s="126"/>
      <c r="G5" s="127"/>
      <c r="H5" s="135"/>
    </row>
    <row r="6" spans="1:8" x14ac:dyDescent="0.25">
      <c r="A6" s="6">
        <f t="shared" si="0"/>
        <v>5</v>
      </c>
      <c r="B6" s="123"/>
      <c r="C6" s="123"/>
      <c r="D6" s="124"/>
      <c r="E6" s="125"/>
      <c r="F6" s="126"/>
      <c r="G6" s="127"/>
      <c r="H6" s="135"/>
    </row>
    <row r="7" spans="1:8" x14ac:dyDescent="0.25">
      <c r="A7" s="6">
        <f t="shared" si="0"/>
        <v>6</v>
      </c>
      <c r="B7" s="123"/>
      <c r="C7" s="123"/>
      <c r="D7" s="124"/>
      <c r="E7" s="125"/>
      <c r="F7" s="126"/>
      <c r="G7" s="127"/>
      <c r="H7" s="135"/>
    </row>
    <row r="8" spans="1:8" x14ac:dyDescent="0.25">
      <c r="A8" s="6">
        <f t="shared" si="0"/>
        <v>7</v>
      </c>
      <c r="B8" s="123"/>
      <c r="C8" s="123"/>
      <c r="D8" s="124"/>
      <c r="E8" s="125"/>
      <c r="F8" s="126"/>
      <c r="G8" s="127"/>
      <c r="H8" s="135"/>
    </row>
    <row r="9" spans="1:8" x14ac:dyDescent="0.25">
      <c r="A9" s="6">
        <f t="shared" si="0"/>
        <v>8</v>
      </c>
      <c r="B9" s="123"/>
      <c r="C9" s="123"/>
      <c r="D9" s="124"/>
      <c r="E9" s="125"/>
      <c r="F9" s="126"/>
      <c r="G9" s="127"/>
      <c r="H9" s="135"/>
    </row>
    <row r="10" spans="1:8" x14ac:dyDescent="0.25">
      <c r="A10" s="6">
        <f t="shared" si="0"/>
        <v>9</v>
      </c>
      <c r="B10" s="123"/>
      <c r="C10" s="123"/>
      <c r="D10" s="124"/>
      <c r="E10" s="125"/>
      <c r="F10" s="126"/>
      <c r="G10" s="127"/>
      <c r="H10" s="135"/>
    </row>
    <row r="11" spans="1:8" x14ac:dyDescent="0.25">
      <c r="A11" s="6">
        <f t="shared" si="0"/>
        <v>10</v>
      </c>
      <c r="B11" s="123"/>
      <c r="C11" s="123"/>
      <c r="D11" s="124"/>
      <c r="E11" s="125"/>
      <c r="F11" s="126"/>
      <c r="G11" s="127"/>
      <c r="H11" s="135"/>
    </row>
    <row r="12" spans="1:8" x14ac:dyDescent="0.25">
      <c r="A12" s="6">
        <f t="shared" si="0"/>
        <v>11</v>
      </c>
      <c r="B12" s="123"/>
      <c r="C12" s="123"/>
      <c r="D12" s="124"/>
      <c r="E12" s="125"/>
      <c r="F12" s="126"/>
      <c r="G12" s="127"/>
      <c r="H12" s="135"/>
    </row>
    <row r="13" spans="1:8" x14ac:dyDescent="0.25">
      <c r="A13" s="6">
        <f t="shared" si="0"/>
        <v>12</v>
      </c>
      <c r="B13" s="123"/>
      <c r="C13" s="123"/>
      <c r="D13" s="124"/>
      <c r="E13" s="125"/>
      <c r="F13" s="126"/>
      <c r="G13" s="127"/>
      <c r="H13" s="135"/>
    </row>
    <row r="14" spans="1:8" x14ac:dyDescent="0.25">
      <c r="A14" s="6">
        <f t="shared" si="0"/>
        <v>13</v>
      </c>
      <c r="B14" s="128"/>
      <c r="C14" s="123"/>
      <c r="D14" s="124"/>
      <c r="E14" s="125"/>
      <c r="F14" s="126"/>
      <c r="G14" s="127"/>
      <c r="H14" s="135"/>
    </row>
    <row r="15" spans="1:8" x14ac:dyDescent="0.25">
      <c r="A15" s="6">
        <f t="shared" si="0"/>
        <v>14</v>
      </c>
      <c r="B15" s="128"/>
      <c r="C15" s="129"/>
      <c r="D15" s="124"/>
      <c r="E15" s="125"/>
      <c r="F15" s="126"/>
      <c r="G15" s="127"/>
      <c r="H15" s="135"/>
    </row>
    <row r="16" spans="1:8" x14ac:dyDescent="0.25">
      <c r="A16" s="6">
        <f t="shared" si="0"/>
        <v>15</v>
      </c>
      <c r="B16" s="128"/>
      <c r="C16" s="129"/>
      <c r="D16" s="124" t="str">
        <f t="shared" ref="D16:D31" si="1">IF(E16="Ausland", PRODUCT(G16,F16),"")</f>
        <v/>
      </c>
      <c r="E16" s="125"/>
      <c r="F16" s="126"/>
      <c r="G16" s="127"/>
      <c r="H16" s="135"/>
    </row>
    <row r="17" spans="1:8" x14ac:dyDescent="0.25">
      <c r="A17" s="6">
        <f t="shared" si="0"/>
        <v>16</v>
      </c>
      <c r="B17" s="128"/>
      <c r="C17" s="129"/>
      <c r="D17" s="124" t="str">
        <f t="shared" si="1"/>
        <v/>
      </c>
      <c r="E17" s="125"/>
      <c r="F17" s="126"/>
      <c r="G17" s="127"/>
      <c r="H17" s="135"/>
    </row>
    <row r="18" spans="1:8" x14ac:dyDescent="0.25">
      <c r="A18" s="6">
        <f t="shared" si="0"/>
        <v>17</v>
      </c>
      <c r="B18" s="128"/>
      <c r="C18" s="129"/>
      <c r="D18" s="124" t="str">
        <f t="shared" si="1"/>
        <v/>
      </c>
      <c r="E18" s="125"/>
      <c r="F18" s="126"/>
      <c r="G18" s="127"/>
      <c r="H18" s="135"/>
    </row>
    <row r="19" spans="1:8" x14ac:dyDescent="0.25">
      <c r="A19" s="6">
        <f t="shared" si="0"/>
        <v>18</v>
      </c>
      <c r="B19" s="128"/>
      <c r="C19" s="128"/>
      <c r="D19" s="124" t="str">
        <f t="shared" si="1"/>
        <v/>
      </c>
      <c r="E19" s="125"/>
      <c r="F19" s="126"/>
      <c r="G19" s="127"/>
      <c r="H19" s="135"/>
    </row>
    <row r="20" spans="1:8" x14ac:dyDescent="0.25">
      <c r="A20" s="6">
        <f t="shared" si="0"/>
        <v>19</v>
      </c>
      <c r="B20" s="128"/>
      <c r="C20" s="128"/>
      <c r="D20" s="124" t="str">
        <f t="shared" si="1"/>
        <v/>
      </c>
      <c r="E20" s="125"/>
      <c r="F20" s="126"/>
      <c r="G20" s="127"/>
      <c r="H20" s="135"/>
    </row>
    <row r="21" spans="1:8" x14ac:dyDescent="0.25">
      <c r="A21" s="6">
        <f t="shared" si="0"/>
        <v>20</v>
      </c>
      <c r="B21" s="128"/>
      <c r="C21" s="128"/>
      <c r="D21" s="124" t="str">
        <f t="shared" si="1"/>
        <v/>
      </c>
      <c r="E21" s="125"/>
      <c r="F21" s="126"/>
      <c r="G21" s="127"/>
      <c r="H21" s="135"/>
    </row>
    <row r="22" spans="1:8" x14ac:dyDescent="0.25">
      <c r="A22" s="6">
        <f t="shared" si="0"/>
        <v>21</v>
      </c>
      <c r="B22" s="128"/>
      <c r="C22" s="128"/>
      <c r="D22" s="124" t="str">
        <f t="shared" si="1"/>
        <v/>
      </c>
      <c r="E22" s="125"/>
      <c r="F22" s="126"/>
      <c r="G22" s="127"/>
      <c r="H22" s="135"/>
    </row>
    <row r="23" spans="1:8" x14ac:dyDescent="0.25">
      <c r="A23" s="6">
        <f t="shared" si="0"/>
        <v>22</v>
      </c>
      <c r="B23" s="128"/>
      <c r="C23" s="128"/>
      <c r="D23" s="124" t="str">
        <f t="shared" si="1"/>
        <v/>
      </c>
      <c r="E23" s="125"/>
      <c r="F23" s="126"/>
      <c r="G23" s="127"/>
      <c r="H23" s="135"/>
    </row>
    <row r="24" spans="1:8" x14ac:dyDescent="0.25">
      <c r="A24" s="6">
        <f t="shared" si="0"/>
        <v>23</v>
      </c>
      <c r="B24" s="128"/>
      <c r="C24" s="128"/>
      <c r="D24" s="124" t="str">
        <f t="shared" si="1"/>
        <v/>
      </c>
      <c r="E24" s="125"/>
      <c r="F24" s="126"/>
      <c r="G24" s="127"/>
      <c r="H24" s="135"/>
    </row>
    <row r="25" spans="1:8" x14ac:dyDescent="0.25">
      <c r="A25" s="6">
        <f t="shared" si="0"/>
        <v>24</v>
      </c>
      <c r="B25" s="128"/>
      <c r="C25" s="128"/>
      <c r="D25" s="124" t="str">
        <f t="shared" si="1"/>
        <v/>
      </c>
      <c r="E25" s="125"/>
      <c r="F25" s="126"/>
      <c r="G25" s="127"/>
      <c r="H25" s="135"/>
    </row>
    <row r="26" spans="1:8" x14ac:dyDescent="0.25">
      <c r="A26" s="22">
        <f t="shared" si="0"/>
        <v>25</v>
      </c>
      <c r="B26" s="129"/>
      <c r="C26" s="129"/>
      <c r="D26" s="124" t="str">
        <f t="shared" si="1"/>
        <v/>
      </c>
      <c r="E26" s="130"/>
      <c r="F26" s="131"/>
      <c r="G26" s="132"/>
      <c r="H26" s="148"/>
    </row>
    <row r="27" spans="1:8" x14ac:dyDescent="0.25">
      <c r="A27" s="22">
        <f t="shared" si="0"/>
        <v>26</v>
      </c>
      <c r="B27" s="129"/>
      <c r="C27" s="128"/>
      <c r="D27" s="124" t="str">
        <f t="shared" si="1"/>
        <v/>
      </c>
      <c r="E27" s="120"/>
      <c r="F27" s="120"/>
      <c r="G27" s="120"/>
      <c r="H27" s="135"/>
    </row>
    <row r="28" spans="1:8" x14ac:dyDescent="0.25">
      <c r="A28" s="22">
        <f t="shared" si="0"/>
        <v>27</v>
      </c>
      <c r="B28" s="129"/>
      <c r="C28" s="128"/>
      <c r="D28" s="124" t="str">
        <f t="shared" si="1"/>
        <v/>
      </c>
      <c r="E28" s="120"/>
      <c r="F28" s="120"/>
      <c r="G28" s="120"/>
      <c r="H28" s="135"/>
    </row>
    <row r="29" spans="1:8" x14ac:dyDescent="0.25">
      <c r="A29" s="22">
        <f t="shared" si="0"/>
        <v>28</v>
      </c>
      <c r="B29" s="129"/>
      <c r="C29" s="128"/>
      <c r="D29" s="124" t="str">
        <f t="shared" si="1"/>
        <v/>
      </c>
      <c r="E29" s="120"/>
      <c r="F29" s="120"/>
      <c r="G29" s="120"/>
      <c r="H29" s="135"/>
    </row>
    <row r="30" spans="1:8" x14ac:dyDescent="0.25">
      <c r="A30" s="22">
        <f t="shared" si="0"/>
        <v>29</v>
      </c>
      <c r="B30" s="129"/>
      <c r="C30" s="128"/>
      <c r="D30" s="124" t="str">
        <f t="shared" si="1"/>
        <v/>
      </c>
      <c r="E30" s="120"/>
      <c r="F30" s="120"/>
      <c r="G30" s="120"/>
      <c r="H30" s="135"/>
    </row>
    <row r="31" spans="1:8" x14ac:dyDescent="0.25">
      <c r="A31" s="21">
        <f t="shared" si="0"/>
        <v>30</v>
      </c>
      <c r="B31" s="133"/>
      <c r="C31" s="133"/>
      <c r="D31" s="134" t="str">
        <f t="shared" si="1"/>
        <v/>
      </c>
      <c r="E31" s="122"/>
      <c r="F31" s="122"/>
      <c r="G31" s="122"/>
      <c r="H31" s="147"/>
    </row>
  </sheetData>
  <sheetProtection selectLockedCells="1"/>
  <conditionalFormatting sqref="E2:E3 E9 E5 E14:E15">
    <cfRule type="containsText" dxfId="62" priority="62" stopIfTrue="1" operator="containsText" text="Ausland">
      <formula>NOT(ISERROR(SEARCH("Ausland",E2)))</formula>
    </cfRule>
    <cfRule type="containsText" dxfId="61" priority="63" stopIfTrue="1" operator="containsText" text="Schweiz">
      <formula>NOT(ISERROR(SEARCH("Schweiz",E2)))</formula>
    </cfRule>
  </conditionalFormatting>
  <conditionalFormatting sqref="F2:F3 F15 F9 F5">
    <cfRule type="containsText" dxfId="60" priority="61" stopIfTrue="1" operator="containsText" text="Ausland">
      <formula>NOT(ISERROR(SEARCH("Ausland",F2)))</formula>
    </cfRule>
  </conditionalFormatting>
  <conditionalFormatting sqref="F5">
    <cfRule type="cellIs" dxfId="59" priority="59" operator="greaterThan">
      <formula>0</formula>
    </cfRule>
  </conditionalFormatting>
  <conditionalFormatting sqref="G5">
    <cfRule type="cellIs" dxfId="58" priority="52" operator="greaterThan">
      <formula>0</formula>
    </cfRule>
  </conditionalFormatting>
  <conditionalFormatting sqref="F6">
    <cfRule type="containsText" dxfId="57" priority="46" stopIfTrue="1" operator="containsText" text="Ausland">
      <formula>NOT(ISERROR(SEARCH("Ausland",F6)))</formula>
    </cfRule>
  </conditionalFormatting>
  <conditionalFormatting sqref="F6">
    <cfRule type="cellIs" dxfId="56" priority="45" operator="greaterThan">
      <formula>0</formula>
    </cfRule>
  </conditionalFormatting>
  <conditionalFormatting sqref="G6">
    <cfRule type="cellIs" dxfId="55" priority="44" operator="greaterThan">
      <formula>0</formula>
    </cfRule>
  </conditionalFormatting>
  <conditionalFormatting sqref="E6">
    <cfRule type="containsText" dxfId="54" priority="47" stopIfTrue="1" operator="containsText" text="Ausland">
      <formula>NOT(ISERROR(SEARCH("Ausland",E6)))</formula>
    </cfRule>
    <cfRule type="containsText" dxfId="53" priority="48" stopIfTrue="1" operator="containsText" text="Schweiz">
      <formula>NOT(ISERROR(SEARCH("Schweiz",E6)))</formula>
    </cfRule>
  </conditionalFormatting>
  <conditionalFormatting sqref="E7">
    <cfRule type="containsText" dxfId="52" priority="42" stopIfTrue="1" operator="containsText" text="Ausland">
      <formula>NOT(ISERROR(SEARCH("Ausland",E7)))</formula>
    </cfRule>
    <cfRule type="containsText" dxfId="51" priority="43" stopIfTrue="1" operator="containsText" text="Schweiz">
      <formula>NOT(ISERROR(SEARCH("Schweiz",E7)))</formula>
    </cfRule>
  </conditionalFormatting>
  <conditionalFormatting sqref="F7">
    <cfRule type="containsText" dxfId="50" priority="41" stopIfTrue="1" operator="containsText" text="Ausland">
      <formula>NOT(ISERROR(SEARCH("Ausland",F7)))</formula>
    </cfRule>
  </conditionalFormatting>
  <conditionalFormatting sqref="F7">
    <cfRule type="cellIs" dxfId="49" priority="40" operator="greaterThan">
      <formula>0</formula>
    </cfRule>
  </conditionalFormatting>
  <conditionalFormatting sqref="G7">
    <cfRule type="cellIs" dxfId="48" priority="39" operator="greaterThan">
      <formula>0</formula>
    </cfRule>
  </conditionalFormatting>
  <conditionalFormatting sqref="E8">
    <cfRule type="containsText" dxfId="47" priority="37" stopIfTrue="1" operator="containsText" text="Ausland">
      <formula>NOT(ISERROR(SEARCH("Ausland",E8)))</formula>
    </cfRule>
    <cfRule type="containsText" dxfId="46" priority="38" stopIfTrue="1" operator="containsText" text="Schweiz">
      <formula>NOT(ISERROR(SEARCH("Schweiz",E8)))</formula>
    </cfRule>
  </conditionalFormatting>
  <conditionalFormatting sqref="F8">
    <cfRule type="containsText" dxfId="45" priority="36" stopIfTrue="1" operator="containsText" text="Ausland">
      <formula>NOT(ISERROR(SEARCH("Ausland",F8)))</formula>
    </cfRule>
  </conditionalFormatting>
  <conditionalFormatting sqref="F8">
    <cfRule type="cellIs" dxfId="44" priority="35" operator="greaterThan">
      <formula>0</formula>
    </cfRule>
  </conditionalFormatting>
  <conditionalFormatting sqref="G8">
    <cfRule type="cellIs" dxfId="43" priority="34" operator="greaterThan">
      <formula>0</formula>
    </cfRule>
  </conditionalFormatting>
  <conditionalFormatting sqref="E4">
    <cfRule type="containsText" dxfId="42" priority="32" stopIfTrue="1" operator="containsText" text="Ausland">
      <formula>NOT(ISERROR(SEARCH("Ausland",E4)))</formula>
    </cfRule>
    <cfRule type="containsText" dxfId="41" priority="33" stopIfTrue="1" operator="containsText" text="Schweiz">
      <formula>NOT(ISERROR(SEARCH("Schweiz",E4)))</formula>
    </cfRule>
  </conditionalFormatting>
  <conditionalFormatting sqref="F4">
    <cfRule type="containsText" dxfId="40" priority="31" stopIfTrue="1" operator="containsText" text="Ausland">
      <formula>NOT(ISERROR(SEARCH("Ausland",F4)))</formula>
    </cfRule>
  </conditionalFormatting>
  <conditionalFormatting sqref="F4">
    <cfRule type="cellIs" dxfId="39" priority="30" operator="greaterThan">
      <formula>0</formula>
    </cfRule>
  </conditionalFormatting>
  <conditionalFormatting sqref="G4">
    <cfRule type="cellIs" dxfId="38" priority="29" operator="greaterThan">
      <formula>0</formula>
    </cfRule>
  </conditionalFormatting>
  <conditionalFormatting sqref="E10">
    <cfRule type="containsText" dxfId="37" priority="27" stopIfTrue="1" operator="containsText" text="Ausland">
      <formula>NOT(ISERROR(SEARCH("Ausland",E10)))</formula>
    </cfRule>
    <cfRule type="containsText" dxfId="36" priority="28" stopIfTrue="1" operator="containsText" text="Schweiz">
      <formula>NOT(ISERROR(SEARCH("Schweiz",E10)))</formula>
    </cfRule>
  </conditionalFormatting>
  <conditionalFormatting sqref="F10">
    <cfRule type="containsText" dxfId="35" priority="26" stopIfTrue="1" operator="containsText" text="Ausland">
      <formula>NOT(ISERROR(SEARCH("Ausland",F10)))</formula>
    </cfRule>
  </conditionalFormatting>
  <conditionalFormatting sqref="F10">
    <cfRule type="cellIs" dxfId="34" priority="25" operator="greaterThan">
      <formula>0</formula>
    </cfRule>
  </conditionalFormatting>
  <conditionalFormatting sqref="G10">
    <cfRule type="cellIs" dxfId="33" priority="24" operator="greaterThan">
      <formula>0</formula>
    </cfRule>
  </conditionalFormatting>
  <conditionalFormatting sqref="E11">
    <cfRule type="containsText" dxfId="32" priority="22" stopIfTrue="1" operator="containsText" text="Ausland">
      <formula>NOT(ISERROR(SEARCH("Ausland",E11)))</formula>
    </cfRule>
    <cfRule type="containsText" dxfId="31" priority="23" stopIfTrue="1" operator="containsText" text="Schweiz">
      <formula>NOT(ISERROR(SEARCH("Schweiz",E11)))</formula>
    </cfRule>
  </conditionalFormatting>
  <conditionalFormatting sqref="F11">
    <cfRule type="containsText" dxfId="30" priority="21" stopIfTrue="1" operator="containsText" text="Ausland">
      <formula>NOT(ISERROR(SEARCH("Ausland",F11)))</formula>
    </cfRule>
  </conditionalFormatting>
  <conditionalFormatting sqref="F11">
    <cfRule type="cellIs" dxfId="29" priority="20" operator="greaterThan">
      <formula>0</formula>
    </cfRule>
  </conditionalFormatting>
  <conditionalFormatting sqref="G11">
    <cfRule type="cellIs" dxfId="28" priority="19" operator="greaterThan">
      <formula>0</formula>
    </cfRule>
  </conditionalFormatting>
  <conditionalFormatting sqref="E12">
    <cfRule type="containsText" dxfId="27" priority="17" stopIfTrue="1" operator="containsText" text="Ausland">
      <formula>NOT(ISERROR(SEARCH("Ausland",E12)))</formula>
    </cfRule>
    <cfRule type="containsText" dxfId="26" priority="18" stopIfTrue="1" operator="containsText" text="Schweiz">
      <formula>NOT(ISERROR(SEARCH("Schweiz",E12)))</formula>
    </cfRule>
  </conditionalFormatting>
  <conditionalFormatting sqref="F12">
    <cfRule type="containsText" dxfId="25" priority="16" stopIfTrue="1" operator="containsText" text="Ausland">
      <formula>NOT(ISERROR(SEARCH("Ausland",F12)))</formula>
    </cfRule>
  </conditionalFormatting>
  <conditionalFormatting sqref="F12">
    <cfRule type="cellIs" dxfId="24" priority="15" operator="greaterThan">
      <formula>0</formula>
    </cfRule>
  </conditionalFormatting>
  <conditionalFormatting sqref="G12">
    <cfRule type="cellIs" dxfId="23" priority="14" operator="greaterThan">
      <formula>0</formula>
    </cfRule>
  </conditionalFormatting>
  <conditionalFormatting sqref="F13">
    <cfRule type="containsText" dxfId="22" priority="11" stopIfTrue="1" operator="containsText" text="Ausland">
      <formula>NOT(ISERROR(SEARCH("Ausland",F13)))</formula>
    </cfRule>
  </conditionalFormatting>
  <conditionalFormatting sqref="F13">
    <cfRule type="cellIs" dxfId="21" priority="10" operator="greaterThan">
      <formula>0</formula>
    </cfRule>
  </conditionalFormatting>
  <conditionalFormatting sqref="G13">
    <cfRule type="cellIs" dxfId="20" priority="9" operator="greaterThan">
      <formula>0</formula>
    </cfRule>
  </conditionalFormatting>
  <conditionalFormatting sqref="E13">
    <cfRule type="containsText" dxfId="19" priority="7" stopIfTrue="1" operator="containsText" text="Ausland">
      <formula>NOT(ISERROR(SEARCH("Ausland",E13)))</formula>
    </cfRule>
    <cfRule type="containsText" dxfId="18" priority="8" stopIfTrue="1" operator="containsText" text="Schweiz">
      <formula>NOT(ISERROR(SEARCH("Schweiz",E13)))</formula>
    </cfRule>
  </conditionalFormatting>
  <conditionalFormatting sqref="F14">
    <cfRule type="containsText" dxfId="17" priority="6" stopIfTrue="1" operator="containsText" text="Ausland">
      <formula>NOT(ISERROR(SEARCH("Ausland",F14)))</formula>
    </cfRule>
  </conditionalFormatting>
  <conditionalFormatting sqref="F14">
    <cfRule type="cellIs" dxfId="16" priority="5" operator="greaterThan">
      <formula>0</formula>
    </cfRule>
  </conditionalFormatting>
  <conditionalFormatting sqref="G14">
    <cfRule type="cellIs" dxfId="15" priority="4" operator="greaterThan">
      <formula>0</formula>
    </cfRule>
  </conditionalFormatting>
  <conditionalFormatting sqref="E16:E26">
    <cfRule type="containsText" dxfId="14" priority="2" stopIfTrue="1" operator="containsText" text="Ausland">
      <formula>NOT(ISERROR(SEARCH("Ausland",E16)))</formula>
    </cfRule>
    <cfRule type="containsText" dxfId="13" priority="3" stopIfTrue="1" operator="containsText" text="Schweiz">
      <formula>NOT(ISERROR(SEARCH("Schweiz",E16)))</formula>
    </cfRule>
  </conditionalFormatting>
  <conditionalFormatting sqref="F16:F26">
    <cfRule type="containsText" dxfId="12" priority="1" stopIfTrue="1" operator="containsText" text="Ausland">
      <formula>NOT(ISERROR(SEARCH("Ausland",F16)))</formula>
    </cfRule>
  </conditionalFormatting>
  <dataValidations count="1">
    <dataValidation type="list" allowBlank="1" showInputMessage="1" showErrorMessage="1" sqref="E2:E31">
      <formula1>Ursprung_Lieferant</formula1>
    </dataValidation>
  </dataValidations>
  <pageMargins left="0.7" right="0.7" top="0.78740157499999996" bottom="0.78740157499999996" header="0.3" footer="0.3"/>
  <pageSetup paperSize="9" orientation="portrait" verticalDpi="0" r:id="rId1"/>
  <ignoredErrors>
    <ignoredError sqref="D16:D3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F3" sqref="F3"/>
    </sheetView>
  </sheetViews>
  <sheetFormatPr baseColWidth="10" defaultRowHeight="14.4" x14ac:dyDescent="0.3"/>
  <cols>
    <col min="1" max="1" width="13" bestFit="1" customWidth="1"/>
    <col min="2" max="2" width="12.6640625" bestFit="1" customWidth="1"/>
    <col min="3" max="3" width="23.44140625" bestFit="1" customWidth="1"/>
    <col min="4" max="4" width="43.6640625" customWidth="1"/>
    <col min="5" max="5" width="14.44140625" bestFit="1" customWidth="1"/>
    <col min="6" max="6" width="19.21875" bestFit="1" customWidth="1"/>
  </cols>
  <sheetData>
    <row r="1" spans="1:6" ht="42.6" thickBot="1" x14ac:dyDescent="0.35">
      <c r="A1" s="109" t="s">
        <v>41</v>
      </c>
      <c r="B1" s="111" t="s">
        <v>42</v>
      </c>
      <c r="C1" s="111" t="s">
        <v>49</v>
      </c>
      <c r="D1" s="113" t="s">
        <v>50</v>
      </c>
      <c r="E1" s="111" t="s">
        <v>45</v>
      </c>
      <c r="F1" s="114" t="s">
        <v>51</v>
      </c>
    </row>
    <row r="2" spans="1:6" x14ac:dyDescent="0.3">
      <c r="A2" s="19">
        <v>1</v>
      </c>
      <c r="B2" s="120"/>
      <c r="C2" s="120"/>
      <c r="D2" s="135"/>
      <c r="E2" s="125"/>
      <c r="F2" s="136"/>
    </row>
    <row r="3" spans="1:6" x14ac:dyDescent="0.3">
      <c r="A3" s="19">
        <f>A2+1</f>
        <v>2</v>
      </c>
      <c r="B3" s="120"/>
      <c r="C3" s="120"/>
      <c r="D3" s="135"/>
      <c r="E3" s="125"/>
      <c r="F3" s="136"/>
    </row>
    <row r="4" spans="1:6" x14ac:dyDescent="0.3">
      <c r="A4" s="19">
        <f t="shared" ref="A4:A31" si="0">A3+1</f>
        <v>3</v>
      </c>
      <c r="B4" s="120"/>
      <c r="C4" s="120"/>
      <c r="D4" s="135"/>
      <c r="E4" s="125"/>
      <c r="F4" s="136"/>
    </row>
    <row r="5" spans="1:6" x14ac:dyDescent="0.3">
      <c r="A5" s="19">
        <f t="shared" si="0"/>
        <v>4</v>
      </c>
      <c r="B5" s="120"/>
      <c r="C5" s="120"/>
      <c r="D5" s="135"/>
      <c r="E5" s="125"/>
      <c r="F5" s="136"/>
    </row>
    <row r="6" spans="1:6" x14ac:dyDescent="0.3">
      <c r="A6" s="19">
        <f t="shared" si="0"/>
        <v>5</v>
      </c>
      <c r="B6" s="120"/>
      <c r="C6" s="120"/>
      <c r="D6" s="135"/>
      <c r="E6" s="125"/>
      <c r="F6" s="136"/>
    </row>
    <row r="7" spans="1:6" x14ac:dyDescent="0.3">
      <c r="A7" s="19">
        <f t="shared" si="0"/>
        <v>6</v>
      </c>
      <c r="B7" s="120"/>
      <c r="C7" s="120"/>
      <c r="D7" s="135"/>
      <c r="E7" s="125"/>
      <c r="F7" s="136"/>
    </row>
    <row r="8" spans="1:6" x14ac:dyDescent="0.3">
      <c r="A8" s="19">
        <f t="shared" si="0"/>
        <v>7</v>
      </c>
      <c r="B8" s="120"/>
      <c r="C8" s="120"/>
      <c r="D8" s="135"/>
      <c r="E8" s="125"/>
      <c r="F8" s="136"/>
    </row>
    <row r="9" spans="1:6" x14ac:dyDescent="0.3">
      <c r="A9" s="19">
        <f t="shared" si="0"/>
        <v>8</v>
      </c>
      <c r="B9" s="120"/>
      <c r="C9" s="120"/>
      <c r="D9" s="135"/>
      <c r="E9" s="125"/>
      <c r="F9" s="136"/>
    </row>
    <row r="10" spans="1:6" x14ac:dyDescent="0.3">
      <c r="A10" s="19">
        <f t="shared" si="0"/>
        <v>9</v>
      </c>
      <c r="B10" s="120"/>
      <c r="C10" s="120"/>
      <c r="D10" s="135"/>
      <c r="E10" s="125"/>
      <c r="F10" s="136"/>
    </row>
    <row r="11" spans="1:6" x14ac:dyDescent="0.3">
      <c r="A11" s="19">
        <f t="shared" si="0"/>
        <v>10</v>
      </c>
      <c r="B11" s="120"/>
      <c r="C11" s="120"/>
      <c r="D11" s="135"/>
      <c r="E11" s="125"/>
      <c r="F11" s="136"/>
    </row>
    <row r="12" spans="1:6" x14ac:dyDescent="0.3">
      <c r="A12" s="19">
        <f t="shared" si="0"/>
        <v>11</v>
      </c>
      <c r="B12" s="120"/>
      <c r="C12" s="120"/>
      <c r="D12" s="135"/>
      <c r="E12" s="125"/>
      <c r="F12" s="136"/>
    </row>
    <row r="13" spans="1:6" x14ac:dyDescent="0.3">
      <c r="A13" s="19">
        <f t="shared" si="0"/>
        <v>12</v>
      </c>
      <c r="B13" s="120"/>
      <c r="C13" s="120"/>
      <c r="D13" s="135"/>
      <c r="E13" s="125"/>
      <c r="F13" s="136"/>
    </row>
    <row r="14" spans="1:6" x14ac:dyDescent="0.3">
      <c r="A14" s="19">
        <f t="shared" si="0"/>
        <v>13</v>
      </c>
      <c r="B14" s="120"/>
      <c r="C14" s="120"/>
      <c r="D14" s="135"/>
      <c r="E14" s="125"/>
      <c r="F14" s="136"/>
    </row>
    <row r="15" spans="1:6" x14ac:dyDescent="0.3">
      <c r="A15" s="19">
        <f t="shared" si="0"/>
        <v>14</v>
      </c>
      <c r="B15" s="120"/>
      <c r="C15" s="120"/>
      <c r="D15" s="135"/>
      <c r="E15" s="125"/>
      <c r="F15" s="136"/>
    </row>
    <row r="16" spans="1:6" x14ac:dyDescent="0.3">
      <c r="A16" s="19">
        <f t="shared" si="0"/>
        <v>15</v>
      </c>
      <c r="B16" s="120"/>
      <c r="C16" s="120"/>
      <c r="D16" s="135"/>
      <c r="E16" s="125"/>
      <c r="F16" s="136"/>
    </row>
    <row r="17" spans="1:6" x14ac:dyDescent="0.3">
      <c r="A17" s="19">
        <f t="shared" si="0"/>
        <v>16</v>
      </c>
      <c r="B17" s="120"/>
      <c r="C17" s="120"/>
      <c r="D17" s="135"/>
      <c r="E17" s="125"/>
      <c r="F17" s="136"/>
    </row>
    <row r="18" spans="1:6" x14ac:dyDescent="0.3">
      <c r="A18" s="19">
        <f t="shared" si="0"/>
        <v>17</v>
      </c>
      <c r="B18" s="137"/>
      <c r="C18" s="137"/>
      <c r="D18" s="138"/>
      <c r="E18" s="125"/>
      <c r="F18" s="136"/>
    </row>
    <row r="19" spans="1:6" x14ac:dyDescent="0.3">
      <c r="A19" s="19">
        <f t="shared" si="0"/>
        <v>18</v>
      </c>
      <c r="B19" s="137"/>
      <c r="C19" s="137"/>
      <c r="D19" s="138"/>
      <c r="E19" s="125"/>
      <c r="F19" s="136"/>
    </row>
    <row r="20" spans="1:6" x14ac:dyDescent="0.3">
      <c r="A20" s="19">
        <f t="shared" si="0"/>
        <v>19</v>
      </c>
      <c r="B20" s="137"/>
      <c r="C20" s="137"/>
      <c r="D20" s="138"/>
      <c r="E20" s="125"/>
      <c r="F20" s="136"/>
    </row>
    <row r="21" spans="1:6" x14ac:dyDescent="0.3">
      <c r="A21" s="19">
        <f t="shared" si="0"/>
        <v>20</v>
      </c>
      <c r="B21" s="137"/>
      <c r="C21" s="137"/>
      <c r="D21" s="138"/>
      <c r="E21" s="125"/>
      <c r="F21" s="136"/>
    </row>
    <row r="22" spans="1:6" x14ac:dyDescent="0.3">
      <c r="A22" s="19">
        <f t="shared" si="0"/>
        <v>21</v>
      </c>
      <c r="B22" s="137"/>
      <c r="C22" s="137"/>
      <c r="D22" s="138"/>
      <c r="E22" s="125"/>
      <c r="F22" s="136"/>
    </row>
    <row r="23" spans="1:6" x14ac:dyDescent="0.3">
      <c r="A23" s="19">
        <f t="shared" si="0"/>
        <v>22</v>
      </c>
      <c r="B23" s="137"/>
      <c r="C23" s="137"/>
      <c r="D23" s="138"/>
      <c r="E23" s="125"/>
      <c r="F23" s="136"/>
    </row>
    <row r="24" spans="1:6" x14ac:dyDescent="0.3">
      <c r="A24" s="19">
        <f t="shared" si="0"/>
        <v>23</v>
      </c>
      <c r="B24" s="137"/>
      <c r="C24" s="137"/>
      <c r="D24" s="138"/>
      <c r="E24" s="125"/>
      <c r="F24" s="136"/>
    </row>
    <row r="25" spans="1:6" x14ac:dyDescent="0.3">
      <c r="A25" s="19">
        <f t="shared" si="0"/>
        <v>24</v>
      </c>
      <c r="B25" s="137"/>
      <c r="C25" s="137"/>
      <c r="D25" s="138"/>
      <c r="E25" s="125"/>
      <c r="F25" s="136"/>
    </row>
    <row r="26" spans="1:6" x14ac:dyDescent="0.3">
      <c r="A26" s="23">
        <f t="shared" si="0"/>
        <v>25</v>
      </c>
      <c r="B26" s="139"/>
      <c r="C26" s="139"/>
      <c r="D26" s="140"/>
      <c r="E26" s="125"/>
      <c r="F26" s="136"/>
    </row>
    <row r="27" spans="1:6" x14ac:dyDescent="0.3">
      <c r="A27" s="23">
        <f t="shared" si="0"/>
        <v>26</v>
      </c>
      <c r="B27" s="137"/>
      <c r="C27" s="137"/>
      <c r="D27" s="138"/>
      <c r="E27" s="125"/>
      <c r="F27" s="136"/>
    </row>
    <row r="28" spans="1:6" x14ac:dyDescent="0.3">
      <c r="A28" s="23">
        <f t="shared" si="0"/>
        <v>27</v>
      </c>
      <c r="B28" s="137"/>
      <c r="C28" s="137"/>
      <c r="D28" s="138"/>
      <c r="E28" s="125"/>
      <c r="F28" s="136"/>
    </row>
    <row r="29" spans="1:6" x14ac:dyDescent="0.3">
      <c r="A29" s="23">
        <f t="shared" si="0"/>
        <v>28</v>
      </c>
      <c r="B29" s="137"/>
      <c r="C29" s="137"/>
      <c r="D29" s="138"/>
      <c r="E29" s="125"/>
      <c r="F29" s="136"/>
    </row>
    <row r="30" spans="1:6" x14ac:dyDescent="0.3">
      <c r="A30" s="23">
        <f t="shared" si="0"/>
        <v>29</v>
      </c>
      <c r="B30" s="137"/>
      <c r="C30" s="137"/>
      <c r="D30" s="138"/>
      <c r="E30" s="125"/>
      <c r="F30" s="136"/>
    </row>
    <row r="31" spans="1:6" x14ac:dyDescent="0.3">
      <c r="A31" s="20">
        <f t="shared" si="0"/>
        <v>30</v>
      </c>
      <c r="B31" s="141"/>
      <c r="C31" s="141"/>
      <c r="D31" s="142"/>
      <c r="E31" s="143"/>
      <c r="F31" s="144"/>
    </row>
  </sheetData>
  <sheetProtection sheet="1" objects="1" scenarios="1" selectLockedCells="1"/>
  <conditionalFormatting sqref="E2:E5">
    <cfRule type="containsText" dxfId="11" priority="3" stopIfTrue="1" operator="containsText" text="Ausland">
      <formula>NOT(ISERROR(SEARCH("Ausland",E2)))</formula>
    </cfRule>
    <cfRule type="containsText" dxfId="10" priority="4" stopIfTrue="1" operator="containsText" text="Schweiz">
      <formula>NOT(ISERROR(SEARCH("Schweiz",E2)))</formula>
    </cfRule>
  </conditionalFormatting>
  <conditionalFormatting sqref="E6:E31">
    <cfRule type="containsText" dxfId="9" priority="1" stopIfTrue="1" operator="containsText" text="Ausland">
      <formula>NOT(ISERROR(SEARCH("Ausland",E6)))</formula>
    </cfRule>
    <cfRule type="containsText" dxfId="8" priority="2" stopIfTrue="1" operator="containsText" text="Schweiz">
      <formula>NOT(ISERROR(SEARCH("Schweiz",E6)))</formula>
    </cfRule>
  </conditionalFormatting>
  <dataValidations count="1">
    <dataValidation type="list" allowBlank="1" showInputMessage="1" showErrorMessage="1" sqref="E2:E31">
      <formula1>Ursprung_Lieferant</formula1>
    </dataValidation>
  </dataValidations>
  <pageMargins left="0.7" right="0.7" top="0.78740157499999996" bottom="0.78740157499999996" header="0.3" footer="0.3"/>
  <pageSetup paperSize="0" orientation="portrait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activeCell="G3" sqref="G3"/>
    </sheetView>
  </sheetViews>
  <sheetFormatPr baseColWidth="10" defaultColWidth="11.44140625" defaultRowHeight="13.8" x14ac:dyDescent="0.25"/>
  <cols>
    <col min="1" max="1" width="13" style="1" bestFit="1" customWidth="1"/>
    <col min="2" max="2" width="12.6640625" style="1" bestFit="1" customWidth="1"/>
    <col min="3" max="3" width="19" style="1" bestFit="1" customWidth="1"/>
    <col min="4" max="4" width="35.6640625" style="1" customWidth="1"/>
    <col min="5" max="5" width="25.33203125" style="1" bestFit="1" customWidth="1"/>
    <col min="6" max="6" width="14.44140625" style="1" bestFit="1" customWidth="1"/>
    <col min="7" max="7" width="17.77734375" style="1" bestFit="1" customWidth="1"/>
    <col min="8" max="16384" width="11.44140625" style="1"/>
  </cols>
  <sheetData>
    <row r="1" spans="1:7" ht="28.2" thickBot="1" x14ac:dyDescent="0.3">
      <c r="A1" s="109" t="s">
        <v>41</v>
      </c>
      <c r="B1" s="110" t="s">
        <v>42</v>
      </c>
      <c r="C1" s="111" t="s">
        <v>52</v>
      </c>
      <c r="D1" s="111" t="s">
        <v>9</v>
      </c>
      <c r="E1" s="111" t="s">
        <v>53</v>
      </c>
      <c r="F1" s="111" t="s">
        <v>45</v>
      </c>
      <c r="G1" s="114" t="s">
        <v>51</v>
      </c>
    </row>
    <row r="2" spans="1:7" x14ac:dyDescent="0.25">
      <c r="A2" s="6">
        <v>1</v>
      </c>
      <c r="B2" s="120"/>
      <c r="C2" s="135"/>
      <c r="D2" s="120"/>
      <c r="E2" s="124"/>
      <c r="F2" s="125"/>
      <c r="G2" s="136"/>
    </row>
    <row r="3" spans="1:7" x14ac:dyDescent="0.25">
      <c r="A3" s="6">
        <f>A2+1</f>
        <v>2</v>
      </c>
      <c r="B3" s="120"/>
      <c r="C3" s="135"/>
      <c r="D3" s="120"/>
      <c r="E3" s="124"/>
      <c r="F3" s="125"/>
      <c r="G3" s="136"/>
    </row>
    <row r="4" spans="1:7" x14ac:dyDescent="0.25">
      <c r="A4" s="6">
        <f t="shared" ref="A4:A31" si="0">A3+1</f>
        <v>3</v>
      </c>
      <c r="B4" s="120"/>
      <c r="C4" s="135"/>
      <c r="D4" s="120"/>
      <c r="E4" s="124"/>
      <c r="F4" s="125"/>
      <c r="G4" s="136"/>
    </row>
    <row r="5" spans="1:7" x14ac:dyDescent="0.25">
      <c r="A5" s="6">
        <f t="shared" si="0"/>
        <v>4</v>
      </c>
      <c r="B5" s="120"/>
      <c r="C5" s="135"/>
      <c r="D5" s="120"/>
      <c r="E5" s="124"/>
      <c r="F5" s="125"/>
      <c r="G5" s="136"/>
    </row>
    <row r="6" spans="1:7" x14ac:dyDescent="0.25">
      <c r="A6" s="6">
        <f t="shared" si="0"/>
        <v>5</v>
      </c>
      <c r="B6" s="120"/>
      <c r="C6" s="135"/>
      <c r="D6" s="120"/>
      <c r="E6" s="124"/>
      <c r="F6" s="125"/>
      <c r="G6" s="136"/>
    </row>
    <row r="7" spans="1:7" x14ac:dyDescent="0.25">
      <c r="A7" s="6">
        <f t="shared" si="0"/>
        <v>6</v>
      </c>
      <c r="B7" s="120"/>
      <c r="C7" s="135"/>
      <c r="D7" s="120"/>
      <c r="E7" s="124"/>
      <c r="F7" s="125"/>
      <c r="G7" s="136"/>
    </row>
    <row r="8" spans="1:7" x14ac:dyDescent="0.25">
      <c r="A8" s="6">
        <f t="shared" si="0"/>
        <v>7</v>
      </c>
      <c r="B8" s="120"/>
      <c r="C8" s="135"/>
      <c r="D8" s="120"/>
      <c r="E8" s="120"/>
      <c r="F8" s="120"/>
      <c r="G8" s="145"/>
    </row>
    <row r="9" spans="1:7" x14ac:dyDescent="0.25">
      <c r="A9" s="6">
        <f t="shared" si="0"/>
        <v>8</v>
      </c>
      <c r="B9" s="120"/>
      <c r="C9" s="135"/>
      <c r="D9" s="120"/>
      <c r="E9" s="120"/>
      <c r="F9" s="120"/>
      <c r="G9" s="145"/>
    </row>
    <row r="10" spans="1:7" x14ac:dyDescent="0.25">
      <c r="A10" s="6">
        <f t="shared" si="0"/>
        <v>9</v>
      </c>
      <c r="B10" s="120"/>
      <c r="C10" s="135"/>
      <c r="D10" s="120"/>
      <c r="E10" s="120"/>
      <c r="F10" s="120"/>
      <c r="G10" s="145"/>
    </row>
    <row r="11" spans="1:7" x14ac:dyDescent="0.25">
      <c r="A11" s="6">
        <f t="shared" si="0"/>
        <v>10</v>
      </c>
      <c r="B11" s="120"/>
      <c r="C11" s="135"/>
      <c r="D11" s="120"/>
      <c r="E11" s="120"/>
      <c r="F11" s="120"/>
      <c r="G11" s="145"/>
    </row>
    <row r="12" spans="1:7" x14ac:dyDescent="0.25">
      <c r="A12" s="6">
        <f t="shared" si="0"/>
        <v>11</v>
      </c>
      <c r="B12" s="120"/>
      <c r="C12" s="135"/>
      <c r="D12" s="120"/>
      <c r="E12" s="120"/>
      <c r="F12" s="120"/>
      <c r="G12" s="145"/>
    </row>
    <row r="13" spans="1:7" x14ac:dyDescent="0.25">
      <c r="A13" s="6">
        <f t="shared" si="0"/>
        <v>12</v>
      </c>
      <c r="B13" s="120"/>
      <c r="C13" s="135"/>
      <c r="D13" s="120"/>
      <c r="E13" s="120"/>
      <c r="F13" s="120"/>
      <c r="G13" s="145"/>
    </row>
    <row r="14" spans="1:7" x14ac:dyDescent="0.25">
      <c r="A14" s="6">
        <f t="shared" si="0"/>
        <v>13</v>
      </c>
      <c r="B14" s="120"/>
      <c r="C14" s="135"/>
      <c r="D14" s="120"/>
      <c r="E14" s="120"/>
      <c r="F14" s="120"/>
      <c r="G14" s="145"/>
    </row>
    <row r="15" spans="1:7" x14ac:dyDescent="0.25">
      <c r="A15" s="6">
        <f t="shared" si="0"/>
        <v>14</v>
      </c>
      <c r="B15" s="120"/>
      <c r="C15" s="135"/>
      <c r="D15" s="120"/>
      <c r="E15" s="120"/>
      <c r="F15" s="120"/>
      <c r="G15" s="145"/>
    </row>
    <row r="16" spans="1:7" x14ac:dyDescent="0.25">
      <c r="A16" s="6">
        <f t="shared" si="0"/>
        <v>15</v>
      </c>
      <c r="B16" s="120"/>
      <c r="C16" s="135"/>
      <c r="D16" s="120"/>
      <c r="E16" s="120"/>
      <c r="F16" s="120"/>
      <c r="G16" s="145"/>
    </row>
    <row r="17" spans="1:7" x14ac:dyDescent="0.25">
      <c r="A17" s="6">
        <f t="shared" si="0"/>
        <v>16</v>
      </c>
      <c r="B17" s="120"/>
      <c r="C17" s="135"/>
      <c r="D17" s="120"/>
      <c r="E17" s="120"/>
      <c r="F17" s="120"/>
      <c r="G17" s="145"/>
    </row>
    <row r="18" spans="1:7" x14ac:dyDescent="0.25">
      <c r="A18" s="6">
        <f t="shared" si="0"/>
        <v>17</v>
      </c>
      <c r="B18" s="120"/>
      <c r="C18" s="135"/>
      <c r="D18" s="120"/>
      <c r="E18" s="120"/>
      <c r="F18" s="120"/>
      <c r="G18" s="145"/>
    </row>
    <row r="19" spans="1:7" x14ac:dyDescent="0.25">
      <c r="A19" s="6">
        <f t="shared" si="0"/>
        <v>18</v>
      </c>
      <c r="B19" s="120"/>
      <c r="C19" s="135"/>
      <c r="D19" s="120"/>
      <c r="E19" s="120"/>
      <c r="F19" s="120"/>
      <c r="G19" s="145"/>
    </row>
    <row r="20" spans="1:7" x14ac:dyDescent="0.25">
      <c r="A20" s="6">
        <f t="shared" si="0"/>
        <v>19</v>
      </c>
      <c r="B20" s="120"/>
      <c r="C20" s="135"/>
      <c r="D20" s="120"/>
      <c r="E20" s="120"/>
      <c r="F20" s="120"/>
      <c r="G20" s="145"/>
    </row>
    <row r="21" spans="1:7" x14ac:dyDescent="0.25">
      <c r="A21" s="6">
        <f t="shared" si="0"/>
        <v>20</v>
      </c>
      <c r="B21" s="120"/>
      <c r="C21" s="135"/>
      <c r="D21" s="120"/>
      <c r="E21" s="120"/>
      <c r="F21" s="120"/>
      <c r="G21" s="145"/>
    </row>
    <row r="22" spans="1:7" x14ac:dyDescent="0.25">
      <c r="A22" s="6">
        <f t="shared" si="0"/>
        <v>21</v>
      </c>
      <c r="B22" s="120"/>
      <c r="C22" s="135"/>
      <c r="D22" s="120"/>
      <c r="E22" s="120"/>
      <c r="F22" s="120"/>
      <c r="G22" s="145"/>
    </row>
    <row r="23" spans="1:7" x14ac:dyDescent="0.25">
      <c r="A23" s="6">
        <f t="shared" si="0"/>
        <v>22</v>
      </c>
      <c r="B23" s="120"/>
      <c r="C23" s="135"/>
      <c r="D23" s="120"/>
      <c r="E23" s="120"/>
      <c r="F23" s="120"/>
      <c r="G23" s="145"/>
    </row>
    <row r="24" spans="1:7" x14ac:dyDescent="0.25">
      <c r="A24" s="6">
        <f t="shared" si="0"/>
        <v>23</v>
      </c>
      <c r="B24" s="120"/>
      <c r="C24" s="135"/>
      <c r="D24" s="120"/>
      <c r="E24" s="120"/>
      <c r="F24" s="120"/>
      <c r="G24" s="145"/>
    </row>
    <row r="25" spans="1:7" x14ac:dyDescent="0.25">
      <c r="A25" s="6">
        <f t="shared" si="0"/>
        <v>24</v>
      </c>
      <c r="B25" s="120"/>
      <c r="C25" s="135"/>
      <c r="D25" s="120"/>
      <c r="E25" s="120"/>
      <c r="F25" s="120"/>
      <c r="G25" s="145"/>
    </row>
    <row r="26" spans="1:7" x14ac:dyDescent="0.25">
      <c r="A26" s="6">
        <f t="shared" si="0"/>
        <v>25</v>
      </c>
      <c r="B26" s="120"/>
      <c r="C26" s="135"/>
      <c r="D26" s="120"/>
      <c r="E26" s="120"/>
      <c r="F26" s="120"/>
      <c r="G26" s="145"/>
    </row>
    <row r="27" spans="1:7" x14ac:dyDescent="0.25">
      <c r="A27" s="6">
        <f t="shared" si="0"/>
        <v>26</v>
      </c>
      <c r="B27" s="120"/>
      <c r="C27" s="135"/>
      <c r="D27" s="120"/>
      <c r="E27" s="120"/>
      <c r="F27" s="120"/>
      <c r="G27" s="145"/>
    </row>
    <row r="28" spans="1:7" x14ac:dyDescent="0.25">
      <c r="A28" s="6">
        <f t="shared" si="0"/>
        <v>27</v>
      </c>
      <c r="B28" s="120"/>
      <c r="C28" s="135"/>
      <c r="D28" s="120"/>
      <c r="E28" s="120"/>
      <c r="F28" s="120"/>
      <c r="G28" s="145"/>
    </row>
    <row r="29" spans="1:7" x14ac:dyDescent="0.25">
      <c r="A29" s="6">
        <f t="shared" si="0"/>
        <v>28</v>
      </c>
      <c r="B29" s="120"/>
      <c r="C29" s="135"/>
      <c r="D29" s="120"/>
      <c r="E29" s="120"/>
      <c r="F29" s="120"/>
      <c r="G29" s="145"/>
    </row>
    <row r="30" spans="1:7" x14ac:dyDescent="0.25">
      <c r="A30" s="6">
        <f t="shared" si="0"/>
        <v>29</v>
      </c>
      <c r="B30" s="120"/>
      <c r="C30" s="135"/>
      <c r="D30" s="120"/>
      <c r="E30" s="120"/>
      <c r="F30" s="120"/>
      <c r="G30" s="145"/>
    </row>
    <row r="31" spans="1:7" x14ac:dyDescent="0.25">
      <c r="A31" s="21">
        <f t="shared" si="0"/>
        <v>30</v>
      </c>
      <c r="B31" s="122"/>
      <c r="C31" s="147"/>
      <c r="D31" s="122"/>
      <c r="E31" s="122"/>
      <c r="F31" s="122"/>
      <c r="G31" s="146"/>
    </row>
  </sheetData>
  <sheetProtection sheet="1" objects="1" scenarios="1" selectLockedCells="1"/>
  <conditionalFormatting sqref="F2">
    <cfRule type="containsText" dxfId="7" priority="3" stopIfTrue="1" operator="containsText" text="Ausland">
      <formula>NOT(ISERROR(SEARCH("Ausland",F2)))</formula>
    </cfRule>
    <cfRule type="containsText" dxfId="6" priority="4" stopIfTrue="1" operator="containsText" text="Schweiz">
      <formula>NOT(ISERROR(SEARCH("Schweiz",F2)))</formula>
    </cfRule>
  </conditionalFormatting>
  <conditionalFormatting sqref="F3:F7">
    <cfRule type="containsText" dxfId="5" priority="1" stopIfTrue="1" operator="containsText" text="Ausland">
      <formula>NOT(ISERROR(SEARCH("Ausland",F3)))</formula>
    </cfRule>
    <cfRule type="containsText" dxfId="4" priority="2" stopIfTrue="1" operator="containsText" text="Schweiz">
      <formula>NOT(ISERROR(SEARCH("Schweiz",F3)))</formula>
    </cfRule>
  </conditionalFormatting>
  <dataValidations count="1">
    <dataValidation type="list" allowBlank="1" showInputMessage="1" showErrorMessage="1" sqref="F2:F31">
      <formula1>Ursprung_Lieferant</formula1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activeCell="B2" sqref="B2"/>
    </sheetView>
  </sheetViews>
  <sheetFormatPr baseColWidth="10" defaultColWidth="11.44140625" defaultRowHeight="13.8" x14ac:dyDescent="0.25"/>
  <cols>
    <col min="1" max="1" width="13" style="1" bestFit="1" customWidth="1"/>
    <col min="2" max="2" width="12.6640625" style="1" bestFit="1" customWidth="1"/>
    <col min="3" max="3" width="19" style="1" bestFit="1" customWidth="1"/>
    <col min="4" max="4" width="47" style="1" customWidth="1"/>
    <col min="5" max="5" width="25.33203125" style="1" bestFit="1" customWidth="1"/>
    <col min="6" max="6" width="14.44140625" style="1" bestFit="1" customWidth="1"/>
    <col min="7" max="7" width="27.6640625" style="1" bestFit="1" customWidth="1"/>
    <col min="8" max="16384" width="11.44140625" style="1"/>
  </cols>
  <sheetData>
    <row r="1" spans="1:7" ht="28.2" thickBot="1" x14ac:dyDescent="0.3">
      <c r="A1" s="109" t="s">
        <v>41</v>
      </c>
      <c r="B1" s="110" t="s">
        <v>42</v>
      </c>
      <c r="C1" s="111" t="s">
        <v>52</v>
      </c>
      <c r="D1" s="111" t="s">
        <v>9</v>
      </c>
      <c r="E1" s="111" t="s">
        <v>53</v>
      </c>
      <c r="F1" s="111" t="s">
        <v>45</v>
      </c>
      <c r="G1" s="114" t="s">
        <v>51</v>
      </c>
    </row>
    <row r="2" spans="1:7" x14ac:dyDescent="0.25">
      <c r="A2" s="24">
        <v>1</v>
      </c>
      <c r="B2" s="148"/>
      <c r="C2" s="148"/>
      <c r="D2" s="149"/>
      <c r="E2" s="150"/>
      <c r="F2" s="130"/>
      <c r="G2" s="151"/>
    </row>
    <row r="3" spans="1:7" x14ac:dyDescent="0.25">
      <c r="A3" s="24">
        <f>A2+1</f>
        <v>2</v>
      </c>
      <c r="B3" s="148"/>
      <c r="C3" s="148"/>
      <c r="D3" s="149"/>
      <c r="E3" s="150"/>
      <c r="F3" s="130"/>
      <c r="G3" s="151"/>
    </row>
    <row r="4" spans="1:7" x14ac:dyDescent="0.25">
      <c r="A4" s="24">
        <f t="shared" ref="A4:A30" si="0">A3+1</f>
        <v>3</v>
      </c>
      <c r="B4" s="148"/>
      <c r="C4" s="148"/>
      <c r="D4" s="149"/>
      <c r="E4" s="150"/>
      <c r="F4" s="130"/>
      <c r="G4" s="151"/>
    </row>
    <row r="5" spans="1:7" x14ac:dyDescent="0.25">
      <c r="A5" s="24">
        <f t="shared" si="0"/>
        <v>4</v>
      </c>
      <c r="B5" s="148"/>
      <c r="C5" s="148"/>
      <c r="D5" s="149"/>
      <c r="E5" s="150"/>
      <c r="F5" s="130"/>
      <c r="G5" s="151"/>
    </row>
    <row r="6" spans="1:7" x14ac:dyDescent="0.25">
      <c r="A6" s="24">
        <f t="shared" si="0"/>
        <v>5</v>
      </c>
      <c r="B6" s="148"/>
      <c r="C6" s="148"/>
      <c r="D6" s="152"/>
      <c r="E6" s="150"/>
      <c r="F6" s="130"/>
      <c r="G6" s="151"/>
    </row>
    <row r="7" spans="1:7" x14ac:dyDescent="0.25">
      <c r="A7" s="24">
        <f t="shared" si="0"/>
        <v>6</v>
      </c>
      <c r="B7" s="148"/>
      <c r="C7" s="148"/>
      <c r="D7" s="152"/>
      <c r="E7" s="150"/>
      <c r="F7" s="130"/>
      <c r="G7" s="151"/>
    </row>
    <row r="8" spans="1:7" x14ac:dyDescent="0.25">
      <c r="A8" s="24">
        <f t="shared" si="0"/>
        <v>7</v>
      </c>
      <c r="B8" s="148"/>
      <c r="C8" s="148"/>
      <c r="D8" s="152"/>
      <c r="E8" s="150"/>
      <c r="F8" s="130"/>
      <c r="G8" s="151"/>
    </row>
    <row r="9" spans="1:7" x14ac:dyDescent="0.25">
      <c r="A9" s="24">
        <f t="shared" si="0"/>
        <v>8</v>
      </c>
      <c r="B9" s="148"/>
      <c r="C9" s="148"/>
      <c r="D9" s="152"/>
      <c r="E9" s="150"/>
      <c r="F9" s="130"/>
      <c r="G9" s="151"/>
    </row>
    <row r="10" spans="1:7" x14ac:dyDescent="0.25">
      <c r="A10" s="24">
        <f t="shared" si="0"/>
        <v>9</v>
      </c>
      <c r="B10" s="148"/>
      <c r="C10" s="148"/>
      <c r="D10" s="152"/>
      <c r="E10" s="150"/>
      <c r="F10" s="130"/>
      <c r="G10" s="151"/>
    </row>
    <row r="11" spans="1:7" x14ac:dyDescent="0.25">
      <c r="A11" s="24">
        <f t="shared" si="0"/>
        <v>10</v>
      </c>
      <c r="B11" s="148"/>
      <c r="C11" s="148"/>
      <c r="D11" s="152"/>
      <c r="E11" s="150"/>
      <c r="F11" s="130"/>
      <c r="G11" s="151"/>
    </row>
    <row r="12" spans="1:7" x14ac:dyDescent="0.25">
      <c r="A12" s="24">
        <f t="shared" si="0"/>
        <v>11</v>
      </c>
      <c r="B12" s="148"/>
      <c r="C12" s="148"/>
      <c r="D12" s="152"/>
      <c r="E12" s="150"/>
      <c r="F12" s="130"/>
      <c r="G12" s="151"/>
    </row>
    <row r="13" spans="1:7" x14ac:dyDescent="0.25">
      <c r="A13" s="24">
        <f t="shared" si="0"/>
        <v>12</v>
      </c>
      <c r="B13" s="148"/>
      <c r="C13" s="148"/>
      <c r="D13" s="152"/>
      <c r="E13" s="150"/>
      <c r="F13" s="130"/>
      <c r="G13" s="151"/>
    </row>
    <row r="14" spans="1:7" x14ac:dyDescent="0.25">
      <c r="A14" s="24">
        <f t="shared" si="0"/>
        <v>13</v>
      </c>
      <c r="B14" s="148"/>
      <c r="C14" s="148"/>
      <c r="D14" s="152"/>
      <c r="E14" s="150"/>
      <c r="F14" s="130"/>
      <c r="G14" s="151"/>
    </row>
    <row r="15" spans="1:7" x14ac:dyDescent="0.25">
      <c r="A15" s="24">
        <f t="shared" si="0"/>
        <v>14</v>
      </c>
      <c r="B15" s="148"/>
      <c r="C15" s="148"/>
      <c r="D15" s="152"/>
      <c r="E15" s="150"/>
      <c r="F15" s="130"/>
      <c r="G15" s="151"/>
    </row>
    <row r="16" spans="1:7" x14ac:dyDescent="0.25">
      <c r="A16" s="24">
        <f t="shared" si="0"/>
        <v>15</v>
      </c>
      <c r="B16" s="148"/>
      <c r="C16" s="148"/>
      <c r="D16" s="152"/>
      <c r="E16" s="150"/>
      <c r="F16" s="130"/>
      <c r="G16" s="151"/>
    </row>
    <row r="17" spans="1:7" x14ac:dyDescent="0.25">
      <c r="A17" s="24">
        <f t="shared" si="0"/>
        <v>16</v>
      </c>
      <c r="B17" s="148"/>
      <c r="C17" s="148"/>
      <c r="D17" s="152"/>
      <c r="E17" s="150"/>
      <c r="F17" s="130"/>
      <c r="G17" s="151"/>
    </row>
    <row r="18" spans="1:7" x14ac:dyDescent="0.25">
      <c r="A18" s="24">
        <f t="shared" si="0"/>
        <v>17</v>
      </c>
      <c r="B18" s="148"/>
      <c r="C18" s="148"/>
      <c r="D18" s="152"/>
      <c r="E18" s="150"/>
      <c r="F18" s="130"/>
      <c r="G18" s="151"/>
    </row>
    <row r="19" spans="1:7" x14ac:dyDescent="0.25">
      <c r="A19" s="24">
        <f t="shared" si="0"/>
        <v>18</v>
      </c>
      <c r="B19" s="148"/>
      <c r="C19" s="148"/>
      <c r="D19" s="152"/>
      <c r="E19" s="150"/>
      <c r="F19" s="130"/>
      <c r="G19" s="151"/>
    </row>
    <row r="20" spans="1:7" x14ac:dyDescent="0.25">
      <c r="A20" s="24">
        <f t="shared" si="0"/>
        <v>19</v>
      </c>
      <c r="B20" s="148"/>
      <c r="C20" s="148"/>
      <c r="D20" s="152"/>
      <c r="E20" s="150"/>
      <c r="F20" s="130"/>
      <c r="G20" s="151"/>
    </row>
    <row r="21" spans="1:7" x14ac:dyDescent="0.25">
      <c r="A21" s="24">
        <f t="shared" si="0"/>
        <v>20</v>
      </c>
      <c r="B21" s="148"/>
      <c r="C21" s="148"/>
      <c r="D21" s="152"/>
      <c r="E21" s="150"/>
      <c r="F21" s="130"/>
      <c r="G21" s="151"/>
    </row>
    <row r="22" spans="1:7" x14ac:dyDescent="0.25">
      <c r="A22" s="24">
        <f t="shared" si="0"/>
        <v>21</v>
      </c>
      <c r="B22" s="148"/>
      <c r="C22" s="148"/>
      <c r="D22" s="152"/>
      <c r="E22" s="150"/>
      <c r="F22" s="130"/>
      <c r="G22" s="151"/>
    </row>
    <row r="23" spans="1:7" x14ac:dyDescent="0.25">
      <c r="A23" s="24">
        <f t="shared" si="0"/>
        <v>22</v>
      </c>
      <c r="B23" s="148"/>
      <c r="C23" s="148"/>
      <c r="D23" s="152"/>
      <c r="E23" s="150"/>
      <c r="F23" s="130"/>
      <c r="G23" s="151"/>
    </row>
    <row r="24" spans="1:7" x14ac:dyDescent="0.25">
      <c r="A24" s="24">
        <f t="shared" si="0"/>
        <v>23</v>
      </c>
      <c r="B24" s="148"/>
      <c r="C24" s="148"/>
      <c r="D24" s="152"/>
      <c r="E24" s="150"/>
      <c r="F24" s="130"/>
      <c r="G24" s="151"/>
    </row>
    <row r="25" spans="1:7" x14ac:dyDescent="0.25">
      <c r="A25" s="24">
        <f t="shared" si="0"/>
        <v>24</v>
      </c>
      <c r="B25" s="148"/>
      <c r="C25" s="148"/>
      <c r="D25" s="152"/>
      <c r="E25" s="150"/>
      <c r="F25" s="130"/>
      <c r="G25" s="151"/>
    </row>
    <row r="26" spans="1:7" x14ac:dyDescent="0.25">
      <c r="A26" s="24">
        <f t="shared" si="0"/>
        <v>25</v>
      </c>
      <c r="B26" s="148"/>
      <c r="C26" s="148"/>
      <c r="D26" s="152"/>
      <c r="E26" s="150"/>
      <c r="F26" s="130"/>
      <c r="G26" s="151"/>
    </row>
    <row r="27" spans="1:7" x14ac:dyDescent="0.25">
      <c r="A27" s="24">
        <f t="shared" si="0"/>
        <v>26</v>
      </c>
      <c r="B27" s="148"/>
      <c r="C27" s="148"/>
      <c r="D27" s="152"/>
      <c r="E27" s="150"/>
      <c r="F27" s="130"/>
      <c r="G27" s="151"/>
    </row>
    <row r="28" spans="1:7" x14ac:dyDescent="0.25">
      <c r="A28" s="24">
        <f t="shared" si="0"/>
        <v>27</v>
      </c>
      <c r="B28" s="148"/>
      <c r="C28" s="148"/>
      <c r="D28" s="152"/>
      <c r="E28" s="150"/>
      <c r="F28" s="130"/>
      <c r="G28" s="151"/>
    </row>
    <row r="29" spans="1:7" x14ac:dyDescent="0.25">
      <c r="A29" s="24">
        <f t="shared" si="0"/>
        <v>28</v>
      </c>
      <c r="B29" s="148"/>
      <c r="C29" s="148"/>
      <c r="D29" s="152"/>
      <c r="E29" s="150"/>
      <c r="F29" s="130"/>
      <c r="G29" s="151"/>
    </row>
    <row r="30" spans="1:7" x14ac:dyDescent="0.25">
      <c r="A30" s="24">
        <f t="shared" si="0"/>
        <v>29</v>
      </c>
      <c r="B30" s="148"/>
      <c r="C30" s="148"/>
      <c r="D30" s="152"/>
      <c r="E30" s="150"/>
      <c r="F30" s="130"/>
      <c r="G30" s="151"/>
    </row>
    <row r="31" spans="1:7" x14ac:dyDescent="0.25">
      <c r="A31" s="25">
        <f>A30+1</f>
        <v>30</v>
      </c>
      <c r="B31" s="147"/>
      <c r="C31" s="147"/>
      <c r="D31" s="153"/>
      <c r="E31" s="134"/>
      <c r="F31" s="143"/>
      <c r="G31" s="154"/>
    </row>
  </sheetData>
  <sheetProtection sheet="1" objects="1" scenarios="1" selectLockedCells="1"/>
  <conditionalFormatting sqref="F2:F5">
    <cfRule type="containsText" dxfId="3" priority="3" stopIfTrue="1" operator="containsText" text="Ausland">
      <formula>NOT(ISERROR(SEARCH("Ausland",F2)))</formula>
    </cfRule>
    <cfRule type="containsText" dxfId="2" priority="4" stopIfTrue="1" operator="containsText" text="Schweiz">
      <formula>NOT(ISERROR(SEARCH("Schweiz",F2)))</formula>
    </cfRule>
  </conditionalFormatting>
  <conditionalFormatting sqref="F6:F31">
    <cfRule type="containsText" dxfId="1" priority="1" stopIfTrue="1" operator="containsText" text="Ausland">
      <formula>NOT(ISERROR(SEARCH("Ausland",F6)))</formula>
    </cfRule>
    <cfRule type="containsText" dxfId="0" priority="2" stopIfTrue="1" operator="containsText" text="Schweiz">
      <formula>NOT(ISERROR(SEARCH("Schweiz",F6)))</formula>
    </cfRule>
  </conditionalFormatting>
  <dataValidations count="1">
    <dataValidation type="list" allowBlank="1" showInputMessage="1" showErrorMessage="1" sqref="F2:F31">
      <formula1>Ursprung_Lieferant</formula1>
    </dataValidation>
  </dataValidation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C4" sqref="C4"/>
    </sheetView>
  </sheetViews>
  <sheetFormatPr baseColWidth="10" defaultRowHeight="14.4" x14ac:dyDescent="0.3"/>
  <sheetData>
    <row r="1" spans="1:6" ht="25.2" customHeight="1" thickBot="1" x14ac:dyDescent="0.35">
      <c r="A1" s="115" t="s">
        <v>5</v>
      </c>
      <c r="B1" s="116"/>
      <c r="C1" s="116"/>
      <c r="D1" s="116"/>
      <c r="E1" s="116"/>
      <c r="F1" s="117"/>
    </row>
    <row r="2" spans="1:6" x14ac:dyDescent="0.3">
      <c r="A2" s="155"/>
      <c r="B2" s="155"/>
      <c r="C2" s="155"/>
      <c r="D2" s="155"/>
      <c r="E2" s="155"/>
      <c r="F2" s="155"/>
    </row>
    <row r="3" spans="1:6" x14ac:dyDescent="0.3">
      <c r="A3" s="155" t="s">
        <v>45</v>
      </c>
      <c r="B3" s="155" t="s">
        <v>54</v>
      </c>
      <c r="C3" s="155" t="s">
        <v>55</v>
      </c>
      <c r="D3" s="155"/>
      <c r="E3" s="155"/>
      <c r="F3" s="155"/>
    </row>
    <row r="4" spans="1:6" x14ac:dyDescent="0.3">
      <c r="A4" s="155"/>
      <c r="B4" s="155"/>
      <c r="C4" s="155"/>
      <c r="D4" s="155"/>
      <c r="E4" s="155"/>
      <c r="F4" s="155"/>
    </row>
    <row r="5" spans="1:6" x14ac:dyDescent="0.3">
      <c r="A5" s="155"/>
      <c r="B5" s="155"/>
      <c r="C5" s="155"/>
      <c r="D5" s="155"/>
      <c r="E5" s="155"/>
      <c r="F5" s="155"/>
    </row>
    <row r="6" spans="1:6" x14ac:dyDescent="0.3">
      <c r="A6" s="155"/>
      <c r="B6" s="155"/>
      <c r="C6" s="155"/>
      <c r="D6" s="155"/>
      <c r="E6" s="155"/>
      <c r="F6" s="155"/>
    </row>
    <row r="7" spans="1:6" x14ac:dyDescent="0.3">
      <c r="A7" s="155"/>
      <c r="B7" s="155"/>
      <c r="C7" s="155"/>
      <c r="D7" s="155"/>
      <c r="E7" s="155"/>
      <c r="F7" s="155"/>
    </row>
    <row r="8" spans="1:6" x14ac:dyDescent="0.3">
      <c r="A8" s="155"/>
      <c r="B8" s="155"/>
      <c r="C8" s="155"/>
      <c r="D8" s="155"/>
      <c r="E8" s="155"/>
      <c r="F8" s="155"/>
    </row>
    <row r="9" spans="1:6" x14ac:dyDescent="0.3">
      <c r="A9" s="155"/>
      <c r="B9" s="155"/>
      <c r="C9" s="155"/>
      <c r="D9" s="155"/>
      <c r="E9" s="155"/>
      <c r="F9" s="155"/>
    </row>
    <row r="10" spans="1:6" x14ac:dyDescent="0.3">
      <c r="A10" s="155"/>
      <c r="B10" s="155"/>
      <c r="C10" s="155"/>
      <c r="D10" s="155"/>
      <c r="E10" s="155"/>
      <c r="F10" s="155"/>
    </row>
    <row r="11" spans="1:6" x14ac:dyDescent="0.3">
      <c r="A11" s="155"/>
      <c r="B11" s="155"/>
      <c r="C11" s="155"/>
      <c r="D11" s="155"/>
      <c r="E11" s="155"/>
      <c r="F11" s="155"/>
    </row>
    <row r="12" spans="1:6" x14ac:dyDescent="0.3">
      <c r="A12" s="155"/>
      <c r="B12" s="155"/>
      <c r="C12" s="155"/>
      <c r="D12" s="155"/>
      <c r="E12" s="155"/>
      <c r="F12" s="155"/>
    </row>
    <row r="13" spans="1:6" x14ac:dyDescent="0.3">
      <c r="A13" s="155"/>
      <c r="B13" s="155"/>
      <c r="C13" s="155"/>
      <c r="D13" s="155"/>
      <c r="E13" s="155"/>
      <c r="F13" s="155"/>
    </row>
    <row r="14" spans="1:6" x14ac:dyDescent="0.3">
      <c r="A14" s="155"/>
      <c r="B14" s="155"/>
      <c r="C14" s="155"/>
      <c r="D14" s="155"/>
      <c r="E14" s="155"/>
      <c r="F14" s="155"/>
    </row>
    <row r="15" spans="1:6" x14ac:dyDescent="0.3">
      <c r="A15" s="155"/>
      <c r="B15" s="155"/>
      <c r="C15" s="155"/>
      <c r="D15" s="155"/>
      <c r="E15" s="155"/>
      <c r="F15" s="155"/>
    </row>
    <row r="16" spans="1:6" x14ac:dyDescent="0.3">
      <c r="A16" s="155"/>
      <c r="B16" s="155"/>
      <c r="C16" s="155"/>
      <c r="D16" s="155"/>
      <c r="E16" s="155"/>
      <c r="F16" s="155"/>
    </row>
    <row r="17" spans="1:6" x14ac:dyDescent="0.3">
      <c r="A17" s="155"/>
      <c r="B17" s="155"/>
      <c r="C17" s="155"/>
      <c r="D17" s="155"/>
      <c r="E17" s="155"/>
      <c r="F17" s="155"/>
    </row>
    <row r="18" spans="1:6" x14ac:dyDescent="0.3">
      <c r="A18" s="155"/>
      <c r="B18" s="155"/>
      <c r="C18" s="155"/>
      <c r="D18" s="155"/>
      <c r="E18" s="155"/>
      <c r="F18" s="155"/>
    </row>
    <row r="19" spans="1:6" x14ac:dyDescent="0.3">
      <c r="A19" s="155"/>
      <c r="B19" s="155"/>
      <c r="C19" s="155"/>
      <c r="D19" s="155"/>
      <c r="E19" s="155"/>
      <c r="F19" s="155"/>
    </row>
    <row r="20" spans="1:6" x14ac:dyDescent="0.3">
      <c r="A20" s="155"/>
      <c r="B20" s="155"/>
      <c r="C20" s="155"/>
      <c r="D20" s="155"/>
      <c r="E20" s="155"/>
      <c r="F20" s="155"/>
    </row>
    <row r="21" spans="1:6" x14ac:dyDescent="0.3">
      <c r="A21" s="155"/>
      <c r="B21" s="155"/>
      <c r="C21" s="155"/>
      <c r="D21" s="155"/>
      <c r="E21" s="155"/>
      <c r="F21" s="155"/>
    </row>
    <row r="22" spans="1:6" x14ac:dyDescent="0.3">
      <c r="A22" s="155"/>
      <c r="B22" s="155"/>
      <c r="C22" s="155"/>
      <c r="D22" s="155"/>
      <c r="E22" s="155"/>
      <c r="F22" s="155"/>
    </row>
    <row r="23" spans="1:6" x14ac:dyDescent="0.3">
      <c r="A23" s="155"/>
      <c r="B23" s="155"/>
      <c r="C23" s="155"/>
      <c r="D23" s="155"/>
      <c r="E23" s="155"/>
      <c r="F23" s="155"/>
    </row>
    <row r="24" spans="1:6" x14ac:dyDescent="0.3">
      <c r="A24" s="155"/>
      <c r="B24" s="155"/>
      <c r="C24" s="155"/>
      <c r="D24" s="155"/>
      <c r="E24" s="155"/>
      <c r="F24" s="155"/>
    </row>
    <row r="25" spans="1:6" x14ac:dyDescent="0.3">
      <c r="A25" s="155"/>
      <c r="B25" s="155"/>
      <c r="C25" s="155"/>
      <c r="D25" s="155"/>
      <c r="E25" s="155"/>
      <c r="F25" s="155"/>
    </row>
    <row r="26" spans="1:6" x14ac:dyDescent="0.3">
      <c r="A26" s="155"/>
      <c r="B26" s="155"/>
      <c r="C26" s="155"/>
      <c r="D26" s="155"/>
      <c r="E26" s="155"/>
      <c r="F26" s="155"/>
    </row>
    <row r="27" spans="1:6" x14ac:dyDescent="0.3">
      <c r="A27" s="155"/>
      <c r="B27" s="155"/>
      <c r="C27" s="155"/>
      <c r="D27" s="155"/>
      <c r="E27" s="155"/>
      <c r="F27" s="155"/>
    </row>
    <row r="28" spans="1:6" x14ac:dyDescent="0.3">
      <c r="A28" s="155"/>
      <c r="B28" s="155"/>
      <c r="C28" s="155"/>
      <c r="D28" s="155"/>
      <c r="E28" s="155"/>
      <c r="F28" s="155"/>
    </row>
    <row r="29" spans="1:6" x14ac:dyDescent="0.3">
      <c r="A29" s="155"/>
      <c r="B29" s="155"/>
      <c r="C29" s="155"/>
      <c r="D29" s="155"/>
      <c r="E29" s="155"/>
      <c r="F29" s="155"/>
    </row>
    <row r="30" spans="1:6" x14ac:dyDescent="0.3">
      <c r="A30" s="155"/>
      <c r="B30" s="155"/>
      <c r="C30" s="155"/>
      <c r="D30" s="155"/>
      <c r="E30" s="155"/>
      <c r="F30" s="155"/>
    </row>
    <row r="31" spans="1:6" x14ac:dyDescent="0.3">
      <c r="A31" s="155"/>
      <c r="B31" s="155"/>
      <c r="C31" s="155"/>
      <c r="D31" s="155"/>
      <c r="E31" s="155"/>
      <c r="F31" s="155"/>
    </row>
  </sheetData>
  <sheetProtection sheet="1" objects="1" scenarios="1" selectLockedCell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13</vt:i4>
      </vt:variant>
    </vt:vector>
  </HeadingPairs>
  <TitlesOfParts>
    <vt:vector size="20" baseType="lpstr">
      <vt:lpstr>Calcul coût de revient</vt:lpstr>
      <vt:lpstr>Liste produits</vt:lpstr>
      <vt:lpstr>Liste matières</vt:lpstr>
      <vt:lpstr>Coûts indirects sur matières</vt:lpstr>
      <vt:lpstr>Coûts salariaux de production</vt:lpstr>
      <vt:lpstr>Coûts salariaux R&amp;D</vt:lpstr>
      <vt:lpstr>Listenelemente</vt:lpstr>
      <vt:lpstr>Artikel</vt:lpstr>
      <vt:lpstr>ArtikelID</vt:lpstr>
      <vt:lpstr>Artikelliste</vt:lpstr>
      <vt:lpstr>Fertigungslöhne</vt:lpstr>
      <vt:lpstr>Fertigungstätigkeiten</vt:lpstr>
      <vt:lpstr>FuE_Löhne</vt:lpstr>
      <vt:lpstr>FuE_Tätigkeiten</vt:lpstr>
      <vt:lpstr>Kostenstelle</vt:lpstr>
      <vt:lpstr>Materialbezeichnung</vt:lpstr>
      <vt:lpstr>'Coûts indirects sur matières'!Materialgemeinkosten</vt:lpstr>
      <vt:lpstr>Materialgemeinkosten</vt:lpstr>
      <vt:lpstr>Materialliste</vt:lpstr>
      <vt:lpstr>Ursprung_Lieferant</vt:lpstr>
    </vt:vector>
  </TitlesOfParts>
  <Company>NN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Swissness-Kalkulator</dc:title>
  <dc:subject>Swissness-Kalkulator für industrielle Produkte</dc:subject>
  <dc:creator>Thomas.Rautenstrauch@fh-hwz.ch</dc:creator>
  <cp:lastModifiedBy>Thomas Rautenstrauch</cp:lastModifiedBy>
  <cp:lastPrinted>2016-09-05T09:14:14Z</cp:lastPrinted>
  <dcterms:created xsi:type="dcterms:W3CDTF">2010-03-14T10:31:09Z</dcterms:created>
  <dcterms:modified xsi:type="dcterms:W3CDTF">2016-11-09T09:36:21Z</dcterms:modified>
  <cp:category>Swissness</cp:category>
  <cp:contentStatus>Entwurf</cp:contentStatus>
</cp:coreProperties>
</file>